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 Stuff\Work\งานแผน\"/>
    </mc:Choice>
  </mc:AlternateContent>
  <bookViews>
    <workbookView xWindow="0" yWindow="0" windowWidth="28800" windowHeight="12435"/>
  </bookViews>
  <sheets>
    <sheet name="ผลรวม ป.ตรี (เทอม 1+2)" sheetId="1" r:id="rId1"/>
    <sheet name="ผลรวม ระดับบัณฑิต (เทอม 1+2)" sheetId="2" r:id="rId2"/>
    <sheet name="สรุปผลรวม ป.ตรี+ป.บัณฑิต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K11" i="3"/>
  <c r="L11" i="3" s="1"/>
  <c r="K10" i="3"/>
  <c r="L10" i="3" s="1"/>
  <c r="K9" i="3"/>
  <c r="L9" i="3" s="1"/>
  <c r="K8" i="3"/>
  <c r="L8" i="3" s="1"/>
  <c r="K7" i="3"/>
  <c r="L7" i="3" s="1"/>
  <c r="J7" i="3"/>
  <c r="J8" i="3"/>
  <c r="J9" i="3"/>
  <c r="J10" i="3"/>
  <c r="J11" i="3"/>
  <c r="J12" i="3"/>
  <c r="K6" i="3"/>
  <c r="J6" i="3"/>
  <c r="H6" i="3"/>
  <c r="I6" i="3" s="1"/>
  <c r="C12" i="3"/>
  <c r="D12" i="3"/>
  <c r="E12" i="3"/>
  <c r="F12" i="3"/>
  <c r="G12" i="3"/>
  <c r="H12" i="3"/>
  <c r="I12" i="3" s="1"/>
  <c r="C11" i="3"/>
  <c r="D11" i="3"/>
  <c r="E11" i="3"/>
  <c r="F11" i="3"/>
  <c r="G11" i="3"/>
  <c r="I11" i="3" s="1"/>
  <c r="H11" i="3"/>
  <c r="C10" i="3"/>
  <c r="D10" i="3"/>
  <c r="E10" i="3"/>
  <c r="F10" i="3"/>
  <c r="G10" i="3"/>
  <c r="H10" i="3"/>
  <c r="C9" i="3"/>
  <c r="D9" i="3"/>
  <c r="E9" i="3"/>
  <c r="F9" i="3"/>
  <c r="G9" i="3"/>
  <c r="I9" i="3" s="1"/>
  <c r="H9" i="3"/>
  <c r="C8" i="3"/>
  <c r="D8" i="3"/>
  <c r="E8" i="3"/>
  <c r="F8" i="3"/>
  <c r="G8" i="3"/>
  <c r="H8" i="3"/>
  <c r="B9" i="3"/>
  <c r="B10" i="3"/>
  <c r="B11" i="3"/>
  <c r="B12" i="3"/>
  <c r="C7" i="3"/>
  <c r="D7" i="3"/>
  <c r="E7" i="3"/>
  <c r="F7" i="3"/>
  <c r="G7" i="3"/>
  <c r="I7" i="3" s="1"/>
  <c r="H7" i="3"/>
  <c r="C6" i="3"/>
  <c r="D6" i="3"/>
  <c r="E6" i="3"/>
  <c r="F6" i="3"/>
  <c r="G6" i="3"/>
  <c r="B8" i="3"/>
  <c r="B7" i="3"/>
  <c r="B6" i="3"/>
  <c r="B45" i="2"/>
  <c r="B44" i="2"/>
  <c r="I45" i="1"/>
  <c r="I44" i="1"/>
  <c r="I47" i="1"/>
  <c r="I46" i="1"/>
  <c r="I8" i="3"/>
  <c r="I10" i="3"/>
  <c r="E13" i="3"/>
  <c r="K50" i="2"/>
  <c r="K49" i="2"/>
  <c r="K48" i="2"/>
  <c r="K47" i="2"/>
  <c r="K46" i="2"/>
  <c r="K45" i="2"/>
  <c r="J45" i="2"/>
  <c r="J46" i="2"/>
  <c r="J47" i="2"/>
  <c r="J48" i="2"/>
  <c r="L48" i="2" s="1"/>
  <c r="J49" i="2"/>
  <c r="J50" i="2"/>
  <c r="K44" i="2"/>
  <c r="J44" i="2"/>
  <c r="C50" i="2"/>
  <c r="D50" i="2"/>
  <c r="E50" i="2"/>
  <c r="F50" i="2"/>
  <c r="G50" i="2"/>
  <c r="H50" i="2"/>
  <c r="I50" i="2" s="1"/>
  <c r="C49" i="2"/>
  <c r="D49" i="2"/>
  <c r="E49" i="2"/>
  <c r="F49" i="2"/>
  <c r="G49" i="2"/>
  <c r="H49" i="2"/>
  <c r="C48" i="2"/>
  <c r="D48" i="2"/>
  <c r="E48" i="2"/>
  <c r="F48" i="2"/>
  <c r="G48" i="2"/>
  <c r="I48" i="2" s="1"/>
  <c r="H48" i="2"/>
  <c r="C47" i="2"/>
  <c r="D47" i="2"/>
  <c r="E47" i="2"/>
  <c r="F47" i="2"/>
  <c r="G47" i="2"/>
  <c r="I47" i="2" s="1"/>
  <c r="H47" i="2"/>
  <c r="C46" i="2"/>
  <c r="D46" i="2"/>
  <c r="E46" i="2"/>
  <c r="F46" i="2"/>
  <c r="G46" i="2"/>
  <c r="H46" i="2"/>
  <c r="C45" i="2"/>
  <c r="D45" i="2"/>
  <c r="E45" i="2"/>
  <c r="F45" i="2"/>
  <c r="G45" i="2"/>
  <c r="H45" i="2"/>
  <c r="B46" i="2"/>
  <c r="B47" i="2"/>
  <c r="B48" i="2"/>
  <c r="B49" i="2"/>
  <c r="B50" i="2"/>
  <c r="C44" i="2"/>
  <c r="D44" i="2"/>
  <c r="E44" i="2"/>
  <c r="F44" i="2"/>
  <c r="G44" i="2"/>
  <c r="H44" i="2"/>
  <c r="K50" i="1"/>
  <c r="K49" i="1"/>
  <c r="K48" i="1"/>
  <c r="K47" i="1"/>
  <c r="K46" i="1"/>
  <c r="K45" i="1"/>
  <c r="J45" i="1"/>
  <c r="J46" i="1"/>
  <c r="J47" i="1"/>
  <c r="J48" i="1"/>
  <c r="J49" i="1"/>
  <c r="J50" i="1"/>
  <c r="K44" i="1"/>
  <c r="J44" i="1"/>
  <c r="C50" i="1"/>
  <c r="D50" i="1"/>
  <c r="E50" i="1"/>
  <c r="F50" i="1"/>
  <c r="G50" i="1"/>
  <c r="H50" i="1"/>
  <c r="C49" i="1"/>
  <c r="D49" i="1"/>
  <c r="E49" i="1"/>
  <c r="F49" i="1"/>
  <c r="G49" i="1"/>
  <c r="H49" i="1"/>
  <c r="C48" i="1"/>
  <c r="D48" i="1"/>
  <c r="E48" i="1"/>
  <c r="F48" i="1"/>
  <c r="G48" i="1"/>
  <c r="H48" i="1"/>
  <c r="C47" i="1"/>
  <c r="D47" i="1"/>
  <c r="E47" i="1"/>
  <c r="F47" i="1"/>
  <c r="G47" i="1"/>
  <c r="H47" i="1"/>
  <c r="C46" i="1"/>
  <c r="D46" i="1"/>
  <c r="E46" i="1"/>
  <c r="F46" i="1"/>
  <c r="G46" i="1"/>
  <c r="H46" i="1"/>
  <c r="C45" i="1"/>
  <c r="D45" i="1"/>
  <c r="E45" i="1"/>
  <c r="F45" i="1"/>
  <c r="G45" i="1"/>
  <c r="H45" i="1"/>
  <c r="C44" i="1"/>
  <c r="D44" i="1"/>
  <c r="E44" i="1"/>
  <c r="F44" i="1"/>
  <c r="G44" i="1"/>
  <c r="H44" i="1"/>
  <c r="B44" i="1"/>
  <c r="B50" i="1"/>
  <c r="B49" i="1"/>
  <c r="B48" i="1"/>
  <c r="B47" i="1"/>
  <c r="B46" i="1"/>
  <c r="B45" i="1"/>
  <c r="E32" i="1"/>
  <c r="E32" i="2"/>
  <c r="L12" i="3" l="1"/>
  <c r="K13" i="3"/>
  <c r="J13" i="3"/>
  <c r="H13" i="3"/>
  <c r="L49" i="2"/>
  <c r="B51" i="2"/>
  <c r="E51" i="2"/>
  <c r="L46" i="2"/>
  <c r="I45" i="2"/>
  <c r="F51" i="2"/>
  <c r="I44" i="2"/>
  <c r="L45" i="2"/>
  <c r="L47" i="2"/>
  <c r="I46" i="2"/>
  <c r="I49" i="2"/>
  <c r="D13" i="3"/>
  <c r="F13" i="3"/>
  <c r="C13" i="3"/>
  <c r="B13" i="3"/>
  <c r="I13" i="3"/>
  <c r="L6" i="3"/>
  <c r="G13" i="3"/>
  <c r="L50" i="2"/>
  <c r="K51" i="2"/>
  <c r="J51" i="2"/>
  <c r="L44" i="2"/>
  <c r="G51" i="2"/>
  <c r="H51" i="2"/>
  <c r="D51" i="2"/>
  <c r="C51" i="2"/>
  <c r="C51" i="1"/>
  <c r="D51" i="1"/>
  <c r="E51" i="1"/>
  <c r="F51" i="1"/>
  <c r="G51" i="1"/>
  <c r="H51" i="1"/>
  <c r="J51" i="1"/>
  <c r="K51" i="1"/>
  <c r="L45" i="1"/>
  <c r="L46" i="1"/>
  <c r="L47" i="1"/>
  <c r="L48" i="1"/>
  <c r="L49" i="1"/>
  <c r="L50" i="1"/>
  <c r="L44" i="1"/>
  <c r="I48" i="1"/>
  <c r="I49" i="1"/>
  <c r="I50" i="1"/>
  <c r="L13" i="3" l="1"/>
  <c r="I51" i="2"/>
  <c r="L51" i="2"/>
  <c r="L51" i="1"/>
  <c r="I51" i="1"/>
  <c r="B51" i="1"/>
</calcChain>
</file>

<file path=xl/sharedStrings.xml><?xml version="1.0" encoding="utf-8"?>
<sst xmlns="http://schemas.openxmlformats.org/spreadsheetml/2006/main" count="175" uniqueCount="27">
  <si>
    <t>สรุปจำนวนนิสิตที่ลงทะเบียนเรียน หน่วยกิตนิสิต (SCH) และนิสิตเต็มเวลา (FTES)</t>
  </si>
  <si>
    <t>คณะ/ภาควิชา</t>
  </si>
  <si>
    <t>จำนวนหน่วยกิต</t>
  </si>
  <si>
    <t>จำนวน ชม.</t>
  </si>
  <si>
    <t>นิสิตลงทะเบียน</t>
  </si>
  <si>
    <t>หน่วยกิตนิสิต (SCH)</t>
  </si>
  <si>
    <t>นิสิตเต็มเวลา (FTES)</t>
  </si>
  <si>
    <t>บรรยาย</t>
  </si>
  <si>
    <t>ปฏิบัติ</t>
  </si>
  <si>
    <t>ในคณะ</t>
  </si>
  <si>
    <t>นอกคณะ</t>
  </si>
  <si>
    <t>รวม</t>
  </si>
  <si>
    <t>คณะวิทยาศาสตร์</t>
  </si>
  <si>
    <t>คณิตศาสตร์</t>
  </si>
  <si>
    <t>คหกรรมศาสตร์</t>
  </si>
  <si>
    <t>เคมี</t>
  </si>
  <si>
    <t>ชีววิทยา</t>
  </si>
  <si>
    <t>ฟิสิกส์</t>
  </si>
  <si>
    <t>วิทยาศาสตร์ทั่วไป</t>
  </si>
  <si>
    <t>รายวิชา(กลุ่ม)</t>
  </si>
  <si>
    <r>
      <rPr>
        <b/>
        <u val="double"/>
        <sz val="18"/>
        <color rgb="FF0070C0"/>
        <rFont val="TH SarabunPSK"/>
        <family val="2"/>
      </rPr>
      <t>ระดับปริญญาตรี (เทอม 1 + 2)</t>
    </r>
    <r>
      <rPr>
        <b/>
        <sz val="18"/>
        <color rgb="FF0070C0"/>
        <rFont val="TH SarabunPSK"/>
        <family val="2"/>
      </rPr>
      <t xml:space="preserve"> </t>
    </r>
    <r>
      <rPr>
        <b/>
        <sz val="18"/>
        <color theme="1"/>
        <rFont val="TH SarabunPSK"/>
        <family val="2"/>
      </rPr>
      <t>คณะวิทยาศาสตร์</t>
    </r>
  </si>
  <si>
    <r>
      <rPr>
        <b/>
        <u val="double"/>
        <sz val="18"/>
        <color rgb="FFC00000"/>
        <rFont val="TH SarabunPSK"/>
        <family val="2"/>
      </rPr>
      <t>ระดับบัณฑิตศึกษา (เทอม 1 + 2)</t>
    </r>
    <r>
      <rPr>
        <b/>
        <sz val="18"/>
        <color theme="1"/>
        <rFont val="TH SarabunPSK"/>
        <family val="2"/>
      </rPr>
      <t xml:space="preserve"> คณะวิทยาศาสตร์</t>
    </r>
  </si>
  <si>
    <r>
      <rPr>
        <b/>
        <u val="double"/>
        <sz val="18"/>
        <color rgb="FFC00000"/>
        <rFont val="TH SarabunPSK"/>
        <family val="2"/>
      </rPr>
      <t>ระดับปริญญาตรี + ระดับบัณฑิตศึกษา (เทอม 1 + 2)</t>
    </r>
    <r>
      <rPr>
        <b/>
        <sz val="18"/>
        <color theme="1"/>
        <rFont val="TH SarabunPSK"/>
        <family val="2"/>
      </rPr>
      <t xml:space="preserve"> คณะวิทยาศาสตร์</t>
    </r>
  </si>
  <si>
    <r>
      <t xml:space="preserve"> </t>
    </r>
    <r>
      <rPr>
        <b/>
        <u val="double"/>
        <sz val="18"/>
        <color theme="1"/>
        <rFont val="TH SarabunPSK"/>
        <family val="2"/>
      </rPr>
      <t>ระดับปริญญาตรี ปีการศึกษา 1/2557</t>
    </r>
    <r>
      <rPr>
        <b/>
        <sz val="18"/>
        <color theme="1"/>
        <rFont val="TH SarabunPSK"/>
        <family val="2"/>
      </rPr>
      <t xml:space="preserve">  คณะวิทยาศาสตร์</t>
    </r>
  </si>
  <si>
    <r>
      <rPr>
        <b/>
        <u val="double"/>
        <sz val="18"/>
        <color theme="1"/>
        <rFont val="TH SarabunPSK"/>
        <family val="2"/>
      </rPr>
      <t>ระดับปริญญาตรี ปีการศึกษา 2/2557</t>
    </r>
    <r>
      <rPr>
        <b/>
        <sz val="18"/>
        <color theme="1"/>
        <rFont val="TH SarabunPSK"/>
        <family val="2"/>
      </rPr>
      <t xml:space="preserve"> คณะวิทยาศาสตร์</t>
    </r>
  </si>
  <si>
    <r>
      <rPr>
        <b/>
        <u val="double"/>
        <sz val="18"/>
        <color theme="1"/>
        <rFont val="TH SarabunPSK"/>
        <family val="2"/>
      </rPr>
      <t>ระดับบัณฑิตศึกษา ปีการศึกษา 2/2557</t>
    </r>
    <r>
      <rPr>
        <b/>
        <sz val="18"/>
        <color theme="1"/>
        <rFont val="TH SarabunPSK"/>
        <family val="2"/>
      </rPr>
      <t xml:space="preserve"> คณะวิทยาศาสตร์</t>
    </r>
  </si>
  <si>
    <r>
      <t xml:space="preserve"> </t>
    </r>
    <r>
      <rPr>
        <b/>
        <u val="double"/>
        <sz val="18"/>
        <color theme="1"/>
        <rFont val="TH SarabunPSK"/>
        <family val="2"/>
      </rPr>
      <t>ระดับบัณฑิตศึกษา ปีการศึกษา 1/2557</t>
    </r>
    <r>
      <rPr>
        <b/>
        <sz val="18"/>
        <color theme="1"/>
        <rFont val="TH SarabunPSK"/>
        <family val="2"/>
      </rPr>
      <t xml:space="preserve">  คณะวิทยาศาสตร์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</si>
</sst>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8"/>
      <color rgb="FF0070C0"/>
      <name val="TH SarabunPSK"/>
      <family val="2"/>
    </font>
    <font>
      <b/>
      <u val="double"/>
      <sz val="18"/>
      <color rgb="FF0070C0"/>
      <name val="TH SarabunPSK"/>
      <family val="2"/>
    </font>
    <font>
      <b/>
      <u val="double"/>
      <sz val="18"/>
      <color rgb="FFC00000"/>
      <name val="TH SarabunPSK"/>
      <family val="2"/>
    </font>
    <font>
      <b/>
      <u val="double"/>
      <sz val="18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3" fillId="8" borderId="1" xfId="1" applyFont="1" applyFill="1" applyBorder="1" applyAlignment="1">
      <alignment horizontal="center" vertical="center"/>
    </xf>
    <xf numFmtId="187" fontId="2" fillId="0" borderId="4" xfId="1" applyNumberFormat="1" applyFont="1" applyBorder="1" applyAlignment="1">
      <alignment horizontal="center" vertical="center"/>
    </xf>
    <xf numFmtId="187" fontId="2" fillId="0" borderId="5" xfId="1" applyNumberFormat="1" applyFont="1" applyBorder="1" applyAlignment="1">
      <alignment horizontal="center" vertical="center"/>
    </xf>
    <xf numFmtId="187" fontId="2" fillId="0" borderId="6" xfId="1" applyNumberFormat="1" applyFont="1" applyBorder="1" applyAlignment="1">
      <alignment horizontal="center" vertical="center"/>
    </xf>
    <xf numFmtId="187" fontId="3" fillId="8" borderId="1" xfId="1" applyNumberFormat="1" applyFont="1" applyFill="1" applyBorder="1" applyAlignment="1">
      <alignment horizontal="center" vertical="center"/>
    </xf>
    <xf numFmtId="43" fontId="2" fillId="0" borderId="4" xfId="1" applyNumberFormat="1" applyFont="1" applyBorder="1" applyAlignment="1">
      <alignment horizontal="center" vertical="center"/>
    </xf>
    <xf numFmtId="43" fontId="2" fillId="0" borderId="5" xfId="1" applyNumberFormat="1" applyFont="1" applyBorder="1" applyAlignment="1">
      <alignment horizontal="center" vertical="center"/>
    </xf>
    <xf numFmtId="43" fontId="2" fillId="0" borderId="6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1"/>
  <sheetViews>
    <sheetView tabSelected="1" view="pageBreakPreview" zoomScale="90" zoomScaleNormal="100" zoomScaleSheetLayoutView="90" workbookViewId="0">
      <selection activeCell="J44" sqref="J44"/>
    </sheetView>
  </sheetViews>
  <sheetFormatPr defaultRowHeight="24" x14ac:dyDescent="0.55000000000000004"/>
  <cols>
    <col min="1" max="1" width="16.625" style="1" customWidth="1"/>
    <col min="2" max="2" width="9.75" style="1" customWidth="1"/>
    <col min="3" max="4" width="8.625" style="1" customWidth="1"/>
    <col min="5" max="12" width="9.75" style="1" customWidth="1"/>
    <col min="13" max="16384" width="9" style="1"/>
  </cols>
  <sheetData>
    <row r="1" spans="1:12" ht="27.75" x14ac:dyDescent="0.5500000000000000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7.75" x14ac:dyDescent="0.55000000000000004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2" x14ac:dyDescent="0.55000000000000004">
      <c r="A4" s="29" t="s">
        <v>1</v>
      </c>
      <c r="B4" s="31" t="s">
        <v>2</v>
      </c>
      <c r="C4" s="33" t="s">
        <v>3</v>
      </c>
      <c r="D4" s="34"/>
      <c r="E4" s="31" t="s">
        <v>19</v>
      </c>
      <c r="F4" s="31" t="s">
        <v>4</v>
      </c>
      <c r="G4" s="35" t="s">
        <v>5</v>
      </c>
      <c r="H4" s="36"/>
      <c r="I4" s="29" t="s">
        <v>11</v>
      </c>
      <c r="J4" s="35" t="s">
        <v>6</v>
      </c>
      <c r="K4" s="36"/>
      <c r="L4" s="29" t="s">
        <v>11</v>
      </c>
    </row>
    <row r="5" spans="1:12" x14ac:dyDescent="0.55000000000000004">
      <c r="A5" s="30"/>
      <c r="B5" s="32"/>
      <c r="C5" s="6" t="s">
        <v>7</v>
      </c>
      <c r="D5" s="6" t="s">
        <v>8</v>
      </c>
      <c r="E5" s="32"/>
      <c r="F5" s="32"/>
      <c r="G5" s="13" t="s">
        <v>9</v>
      </c>
      <c r="H5" s="13" t="s">
        <v>10</v>
      </c>
      <c r="I5" s="30"/>
      <c r="J5" s="13" t="s">
        <v>9</v>
      </c>
      <c r="K5" s="13" t="s">
        <v>10</v>
      </c>
      <c r="L5" s="30"/>
    </row>
    <row r="6" spans="1:12" x14ac:dyDescent="0.55000000000000004">
      <c r="A6" s="10" t="s">
        <v>12</v>
      </c>
      <c r="B6" s="7">
        <v>88</v>
      </c>
      <c r="C6" s="7">
        <v>33</v>
      </c>
      <c r="D6" s="7">
        <v>125</v>
      </c>
      <c r="E6" s="7">
        <v>4</v>
      </c>
      <c r="F6" s="7">
        <v>1500</v>
      </c>
      <c r="G6" s="7">
        <v>2727</v>
      </c>
      <c r="H6" s="7">
        <v>495</v>
      </c>
      <c r="I6" s="7">
        <v>3222</v>
      </c>
      <c r="J6" s="7">
        <v>151.54000000000005</v>
      </c>
      <c r="K6" s="7">
        <v>27.509999999999998</v>
      </c>
      <c r="L6" s="7">
        <v>179.05000000000004</v>
      </c>
    </row>
    <row r="7" spans="1:12" x14ac:dyDescent="0.55000000000000004">
      <c r="A7" s="11" t="s">
        <v>13</v>
      </c>
      <c r="B7" s="8">
        <v>246</v>
      </c>
      <c r="C7" s="8">
        <v>232</v>
      </c>
      <c r="D7" s="8">
        <v>420</v>
      </c>
      <c r="E7" s="8">
        <v>24</v>
      </c>
      <c r="F7" s="8">
        <v>3612</v>
      </c>
      <c r="G7" s="8">
        <v>7235</v>
      </c>
      <c r="H7" s="8">
        <v>4052</v>
      </c>
      <c r="I7" s="8">
        <v>11287</v>
      </c>
      <c r="J7" s="8">
        <v>401.93</v>
      </c>
      <c r="K7" s="8">
        <v>225.1</v>
      </c>
      <c r="L7" s="8">
        <v>627.03</v>
      </c>
    </row>
    <row r="8" spans="1:12" x14ac:dyDescent="0.55000000000000004">
      <c r="A8" s="11" t="s">
        <v>14</v>
      </c>
      <c r="B8" s="8">
        <v>56</v>
      </c>
      <c r="C8" s="8">
        <v>40</v>
      </c>
      <c r="D8" s="8">
        <v>332</v>
      </c>
      <c r="E8" s="8">
        <v>18</v>
      </c>
      <c r="F8" s="8">
        <v>564</v>
      </c>
      <c r="G8" s="8">
        <v>1315</v>
      </c>
      <c r="H8" s="8">
        <v>0</v>
      </c>
      <c r="I8" s="8">
        <v>1315</v>
      </c>
      <c r="J8" s="8">
        <v>73.070000000000007</v>
      </c>
      <c r="K8" s="8">
        <v>0</v>
      </c>
      <c r="L8" s="8">
        <v>73.070000000000007</v>
      </c>
    </row>
    <row r="9" spans="1:12" x14ac:dyDescent="0.55000000000000004">
      <c r="A9" s="11" t="s">
        <v>15</v>
      </c>
      <c r="B9" s="8">
        <v>159</v>
      </c>
      <c r="C9" s="8">
        <v>98</v>
      </c>
      <c r="D9" s="8">
        <v>250</v>
      </c>
      <c r="E9" s="8">
        <v>71</v>
      </c>
      <c r="F9" s="8">
        <v>4772</v>
      </c>
      <c r="G9" s="8">
        <v>5679</v>
      </c>
      <c r="H9" s="8">
        <v>4062</v>
      </c>
      <c r="I9" s="8">
        <v>9741</v>
      </c>
      <c r="J9" s="8">
        <v>315.49999999999977</v>
      </c>
      <c r="K9" s="8">
        <v>225.68000000000004</v>
      </c>
      <c r="L9" s="8">
        <v>541.17999999999984</v>
      </c>
    </row>
    <row r="10" spans="1:12" x14ac:dyDescent="0.55000000000000004">
      <c r="A10" s="11" t="s">
        <v>16</v>
      </c>
      <c r="B10" s="8">
        <v>147</v>
      </c>
      <c r="C10" s="8">
        <v>93</v>
      </c>
      <c r="D10" s="8">
        <v>434</v>
      </c>
      <c r="E10" s="8">
        <v>20</v>
      </c>
      <c r="F10" s="8">
        <v>3695</v>
      </c>
      <c r="G10" s="8">
        <v>5066</v>
      </c>
      <c r="H10" s="8">
        <v>3369</v>
      </c>
      <c r="I10" s="8">
        <v>8435</v>
      </c>
      <c r="J10" s="8">
        <v>281.42999999999995</v>
      </c>
      <c r="K10" s="8">
        <v>187.17999999999998</v>
      </c>
      <c r="L10" s="8">
        <v>468.6099999999999</v>
      </c>
    </row>
    <row r="11" spans="1:12" x14ac:dyDescent="0.55000000000000004">
      <c r="A11" s="11" t="s">
        <v>17</v>
      </c>
      <c r="B11" s="8">
        <v>118</v>
      </c>
      <c r="C11" s="8">
        <v>96</v>
      </c>
      <c r="D11" s="8">
        <v>52</v>
      </c>
      <c r="E11" s="8">
        <v>27</v>
      </c>
      <c r="F11" s="8">
        <v>3203</v>
      </c>
      <c r="G11" s="8">
        <v>3943</v>
      </c>
      <c r="H11" s="8">
        <v>3562</v>
      </c>
      <c r="I11" s="8">
        <v>7505</v>
      </c>
      <c r="J11" s="8">
        <v>219.04000000000011</v>
      </c>
      <c r="K11" s="8">
        <v>197.88</v>
      </c>
      <c r="L11" s="8">
        <v>416.92000000000007</v>
      </c>
    </row>
    <row r="12" spans="1:12" x14ac:dyDescent="0.55000000000000004">
      <c r="A12" s="12" t="s">
        <v>18</v>
      </c>
      <c r="B12" s="9">
        <v>86</v>
      </c>
      <c r="C12" s="9">
        <v>55</v>
      </c>
      <c r="D12" s="9">
        <v>63</v>
      </c>
      <c r="E12" s="9">
        <v>22</v>
      </c>
      <c r="F12" s="9">
        <v>1278</v>
      </c>
      <c r="G12" s="9">
        <v>2696</v>
      </c>
      <c r="H12" s="9">
        <v>0</v>
      </c>
      <c r="I12" s="9">
        <v>2696</v>
      </c>
      <c r="J12" s="9">
        <v>149.73999999999998</v>
      </c>
      <c r="K12" s="9">
        <v>0</v>
      </c>
      <c r="L12" s="9">
        <v>149.73999999999998</v>
      </c>
    </row>
    <row r="13" spans="1:12" x14ac:dyDescent="0.55000000000000004">
      <c r="A13" s="3" t="s">
        <v>11</v>
      </c>
      <c r="B13" s="3">
        <v>900</v>
      </c>
      <c r="C13" s="3">
        <v>647</v>
      </c>
      <c r="D13" s="3">
        <v>1676</v>
      </c>
      <c r="E13" s="3">
        <v>186</v>
      </c>
      <c r="F13" s="3">
        <v>18624</v>
      </c>
      <c r="G13" s="3">
        <v>28661</v>
      </c>
      <c r="H13" s="3">
        <v>15540</v>
      </c>
      <c r="I13" s="3">
        <v>44201</v>
      </c>
      <c r="J13" s="3">
        <v>1592.25</v>
      </c>
      <c r="K13" s="3">
        <v>863.35</v>
      </c>
      <c r="L13" s="3">
        <v>2455.5999999999995</v>
      </c>
    </row>
    <row r="20" spans="1:12" ht="27.75" x14ac:dyDescent="0.55000000000000004">
      <c r="A20" s="28" t="s">
        <v>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27.75" x14ac:dyDescent="0.55000000000000004">
      <c r="A21" s="28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5500000000000000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55000000000000004">
      <c r="A23" s="37" t="s">
        <v>1</v>
      </c>
      <c r="B23" s="39" t="s">
        <v>2</v>
      </c>
      <c r="C23" s="41" t="s">
        <v>3</v>
      </c>
      <c r="D23" s="42"/>
      <c r="E23" s="39" t="s">
        <v>19</v>
      </c>
      <c r="F23" s="39" t="s">
        <v>4</v>
      </c>
      <c r="G23" s="35" t="s">
        <v>5</v>
      </c>
      <c r="H23" s="36"/>
      <c r="I23" s="37" t="s">
        <v>11</v>
      </c>
      <c r="J23" s="35" t="s">
        <v>6</v>
      </c>
      <c r="K23" s="36"/>
      <c r="L23" s="37" t="s">
        <v>11</v>
      </c>
    </row>
    <row r="24" spans="1:12" x14ac:dyDescent="0.55000000000000004">
      <c r="A24" s="38"/>
      <c r="B24" s="40"/>
      <c r="C24" s="14" t="s">
        <v>7</v>
      </c>
      <c r="D24" s="14" t="s">
        <v>8</v>
      </c>
      <c r="E24" s="40"/>
      <c r="F24" s="40"/>
      <c r="G24" s="13" t="s">
        <v>9</v>
      </c>
      <c r="H24" s="13" t="s">
        <v>10</v>
      </c>
      <c r="I24" s="38"/>
      <c r="J24" s="13" t="s">
        <v>9</v>
      </c>
      <c r="K24" s="13" t="s">
        <v>10</v>
      </c>
      <c r="L24" s="38"/>
    </row>
    <row r="25" spans="1:12" x14ac:dyDescent="0.55000000000000004">
      <c r="A25" s="10" t="s">
        <v>12</v>
      </c>
      <c r="B25" s="7">
        <v>153</v>
      </c>
      <c r="C25" s="7">
        <v>26</v>
      </c>
      <c r="D25" s="7">
        <v>290</v>
      </c>
      <c r="E25" s="7">
        <v>8</v>
      </c>
      <c r="F25" s="7">
        <v>865</v>
      </c>
      <c r="G25" s="7">
        <v>1743</v>
      </c>
      <c r="H25" s="7">
        <v>5</v>
      </c>
      <c r="I25" s="7">
        <v>1748</v>
      </c>
      <c r="J25" s="7">
        <v>96.8</v>
      </c>
      <c r="K25" s="7">
        <v>0.28000000000000003</v>
      </c>
      <c r="L25" s="7">
        <v>97.08</v>
      </c>
    </row>
    <row r="26" spans="1:12" x14ac:dyDescent="0.55000000000000004">
      <c r="A26" s="11" t="s">
        <v>13</v>
      </c>
      <c r="B26" s="8">
        <v>263</v>
      </c>
      <c r="C26" s="8">
        <v>246</v>
      </c>
      <c r="D26" s="8">
        <v>176</v>
      </c>
      <c r="E26" s="8">
        <v>34</v>
      </c>
      <c r="F26" s="8">
        <v>2864</v>
      </c>
      <c r="G26" s="8">
        <v>7341</v>
      </c>
      <c r="H26" s="8">
        <v>1654</v>
      </c>
      <c r="I26" s="8">
        <v>8995</v>
      </c>
      <c r="J26" s="8">
        <v>407.79</v>
      </c>
      <c r="K26" s="8">
        <v>91.87</v>
      </c>
      <c r="L26" s="8">
        <v>499.66</v>
      </c>
    </row>
    <row r="27" spans="1:12" x14ac:dyDescent="0.55000000000000004">
      <c r="A27" s="11" t="s">
        <v>14</v>
      </c>
      <c r="B27" s="8">
        <v>59</v>
      </c>
      <c r="C27" s="8">
        <v>43</v>
      </c>
      <c r="D27" s="8">
        <v>35</v>
      </c>
      <c r="E27" s="8">
        <v>21</v>
      </c>
      <c r="F27" s="8">
        <v>609</v>
      </c>
      <c r="G27" s="8">
        <v>1401</v>
      </c>
      <c r="H27" s="8">
        <v>0</v>
      </c>
      <c r="I27" s="8">
        <v>1401</v>
      </c>
      <c r="J27" s="8">
        <v>77.849999999999994</v>
      </c>
      <c r="K27" s="8">
        <v>0</v>
      </c>
      <c r="L27" s="8">
        <v>77.849999999999994</v>
      </c>
    </row>
    <row r="28" spans="1:12" x14ac:dyDescent="0.55000000000000004">
      <c r="A28" s="11" t="s">
        <v>15</v>
      </c>
      <c r="B28" s="8">
        <v>155</v>
      </c>
      <c r="C28" s="8">
        <v>98</v>
      </c>
      <c r="D28" s="8">
        <v>152</v>
      </c>
      <c r="E28" s="8">
        <v>55</v>
      </c>
      <c r="F28" s="8">
        <v>3487</v>
      </c>
      <c r="G28" s="8">
        <v>4701</v>
      </c>
      <c r="H28" s="8">
        <v>2643</v>
      </c>
      <c r="I28" s="8">
        <v>7344</v>
      </c>
      <c r="J28" s="8">
        <v>261.17</v>
      </c>
      <c r="K28" s="8">
        <v>146.83000000000001</v>
      </c>
      <c r="L28" s="8">
        <v>408</v>
      </c>
    </row>
    <row r="29" spans="1:12" x14ac:dyDescent="0.55000000000000004">
      <c r="A29" s="11" t="s">
        <v>16</v>
      </c>
      <c r="B29" s="8">
        <v>136</v>
      </c>
      <c r="C29" s="8">
        <v>97</v>
      </c>
      <c r="D29" s="8">
        <v>103</v>
      </c>
      <c r="E29" s="8">
        <v>16</v>
      </c>
      <c r="F29" s="8">
        <v>1722</v>
      </c>
      <c r="G29" s="8">
        <v>3879</v>
      </c>
      <c r="H29" s="8">
        <v>584</v>
      </c>
      <c r="I29" s="8">
        <v>4463</v>
      </c>
      <c r="J29" s="8">
        <v>215.5</v>
      </c>
      <c r="K29" s="8">
        <v>32.44</v>
      </c>
      <c r="L29" s="8">
        <v>247.94</v>
      </c>
    </row>
    <row r="30" spans="1:12" x14ac:dyDescent="0.55000000000000004">
      <c r="A30" s="11" t="s">
        <v>17</v>
      </c>
      <c r="B30" s="8">
        <v>125</v>
      </c>
      <c r="C30" s="8">
        <v>103</v>
      </c>
      <c r="D30" s="8">
        <v>52</v>
      </c>
      <c r="E30" s="8">
        <v>24</v>
      </c>
      <c r="F30" s="8">
        <v>2120</v>
      </c>
      <c r="G30" s="8">
        <v>2841</v>
      </c>
      <c r="H30" s="8">
        <v>1925</v>
      </c>
      <c r="I30" s="8">
        <v>4766</v>
      </c>
      <c r="J30" s="8">
        <v>157.86000000000001</v>
      </c>
      <c r="K30" s="8">
        <v>106.93</v>
      </c>
      <c r="L30" s="8">
        <v>264.73</v>
      </c>
    </row>
    <row r="31" spans="1:12" x14ac:dyDescent="0.55000000000000004">
      <c r="A31" s="12" t="s">
        <v>18</v>
      </c>
      <c r="B31" s="9">
        <v>93</v>
      </c>
      <c r="C31" s="9">
        <v>50</v>
      </c>
      <c r="D31" s="9">
        <v>398</v>
      </c>
      <c r="E31" s="9">
        <v>23</v>
      </c>
      <c r="F31" s="9">
        <v>1415</v>
      </c>
      <c r="G31" s="9">
        <v>2892</v>
      </c>
      <c r="H31" s="9">
        <v>0</v>
      </c>
      <c r="I31" s="9">
        <v>2892</v>
      </c>
      <c r="J31" s="9">
        <v>160.59</v>
      </c>
      <c r="K31" s="9">
        <v>0</v>
      </c>
      <c r="L31" s="9">
        <v>160.59</v>
      </c>
    </row>
    <row r="32" spans="1:12" x14ac:dyDescent="0.55000000000000004">
      <c r="A32" s="3" t="s">
        <v>11</v>
      </c>
      <c r="B32" s="3">
        <v>984</v>
      </c>
      <c r="C32" s="3">
        <v>663</v>
      </c>
      <c r="D32" s="3">
        <v>1206</v>
      </c>
      <c r="E32" s="3">
        <f>SUM(E25:E31)</f>
        <v>181</v>
      </c>
      <c r="F32" s="3">
        <v>13082</v>
      </c>
      <c r="G32" s="3">
        <v>24798</v>
      </c>
      <c r="H32" s="3">
        <v>6811</v>
      </c>
      <c r="I32" s="3">
        <v>31609</v>
      </c>
      <c r="J32" s="3">
        <v>1377.5600000000002</v>
      </c>
      <c r="K32" s="3">
        <v>378.35</v>
      </c>
      <c r="L32" s="3">
        <v>1755.8500000000001</v>
      </c>
    </row>
    <row r="39" spans="1:12" ht="27.75" x14ac:dyDescent="0.55000000000000004">
      <c r="A39" s="28" t="s">
        <v>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27.75" x14ac:dyDescent="0.55000000000000004">
      <c r="A40" s="28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x14ac:dyDescent="0.5500000000000000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55000000000000004">
      <c r="A42" s="43" t="s">
        <v>1</v>
      </c>
      <c r="B42" s="47" t="s">
        <v>2</v>
      </c>
      <c r="C42" s="49" t="s">
        <v>3</v>
      </c>
      <c r="D42" s="50"/>
      <c r="E42" s="47" t="s">
        <v>19</v>
      </c>
      <c r="F42" s="47" t="s">
        <v>4</v>
      </c>
      <c r="G42" s="45" t="s">
        <v>5</v>
      </c>
      <c r="H42" s="46"/>
      <c r="I42" s="43" t="s">
        <v>11</v>
      </c>
      <c r="J42" s="45" t="s">
        <v>6</v>
      </c>
      <c r="K42" s="46"/>
      <c r="L42" s="43" t="s">
        <v>11</v>
      </c>
    </row>
    <row r="43" spans="1:12" x14ac:dyDescent="0.55000000000000004">
      <c r="A43" s="44"/>
      <c r="B43" s="48"/>
      <c r="C43" s="5" t="s">
        <v>7</v>
      </c>
      <c r="D43" s="5" t="s">
        <v>8</v>
      </c>
      <c r="E43" s="48"/>
      <c r="F43" s="48"/>
      <c r="G43" s="13" t="s">
        <v>9</v>
      </c>
      <c r="H43" s="13" t="s">
        <v>10</v>
      </c>
      <c r="I43" s="44"/>
      <c r="J43" s="13" t="s">
        <v>9</v>
      </c>
      <c r="K43" s="13" t="s">
        <v>10</v>
      </c>
      <c r="L43" s="44"/>
    </row>
    <row r="44" spans="1:12" x14ac:dyDescent="0.55000000000000004">
      <c r="A44" s="10" t="s">
        <v>12</v>
      </c>
      <c r="B44" s="21">
        <f>SUM(B6+B25)</f>
        <v>241</v>
      </c>
      <c r="C44" s="21">
        <f t="shared" ref="C44:H44" si="0">SUM(C6+C25)</f>
        <v>59</v>
      </c>
      <c r="D44" s="21">
        <f t="shared" si="0"/>
        <v>415</v>
      </c>
      <c r="E44" s="21">
        <f t="shared" si="0"/>
        <v>12</v>
      </c>
      <c r="F44" s="21">
        <f t="shared" si="0"/>
        <v>2365</v>
      </c>
      <c r="G44" s="21">
        <f t="shared" si="0"/>
        <v>4470</v>
      </c>
      <c r="H44" s="21">
        <f t="shared" si="0"/>
        <v>500</v>
      </c>
      <c r="I44" s="21">
        <f>SUM(G44:H44)</f>
        <v>4970</v>
      </c>
      <c r="J44" s="17">
        <f>J6+J25</f>
        <v>248.34000000000003</v>
      </c>
      <c r="K44" s="17">
        <f>K6+K25</f>
        <v>27.79</v>
      </c>
      <c r="L44" s="17">
        <f>SUM(J44:K44)</f>
        <v>276.13000000000005</v>
      </c>
    </row>
    <row r="45" spans="1:12" x14ac:dyDescent="0.55000000000000004">
      <c r="A45" s="11" t="s">
        <v>13</v>
      </c>
      <c r="B45" s="22">
        <f t="shared" ref="B45:B50" si="1">B7+B26</f>
        <v>509</v>
      </c>
      <c r="C45" s="22">
        <f t="shared" ref="C45:H45" si="2">C7+C26</f>
        <v>478</v>
      </c>
      <c r="D45" s="22">
        <f t="shared" si="2"/>
        <v>596</v>
      </c>
      <c r="E45" s="22">
        <f t="shared" si="2"/>
        <v>58</v>
      </c>
      <c r="F45" s="22">
        <f t="shared" si="2"/>
        <v>6476</v>
      </c>
      <c r="G45" s="22">
        <f t="shared" si="2"/>
        <v>14576</v>
      </c>
      <c r="H45" s="22">
        <f t="shared" si="2"/>
        <v>5706</v>
      </c>
      <c r="I45" s="22">
        <f>SUM(G45:H45)</f>
        <v>20282</v>
      </c>
      <c r="J45" s="18">
        <f t="shared" ref="J45:K50" si="3">J7+J26</f>
        <v>809.72</v>
      </c>
      <c r="K45" s="18">
        <f t="shared" si="3"/>
        <v>316.97000000000003</v>
      </c>
      <c r="L45" s="18">
        <f t="shared" ref="L45:L50" si="4">SUM(J45:K45)</f>
        <v>1126.69</v>
      </c>
    </row>
    <row r="46" spans="1:12" x14ac:dyDescent="0.55000000000000004">
      <c r="A46" s="11" t="s">
        <v>14</v>
      </c>
      <c r="B46" s="22">
        <f t="shared" si="1"/>
        <v>115</v>
      </c>
      <c r="C46" s="22">
        <f t="shared" ref="C46:H46" si="5">C8+C27</f>
        <v>83</v>
      </c>
      <c r="D46" s="22">
        <f t="shared" si="5"/>
        <v>367</v>
      </c>
      <c r="E46" s="22">
        <f t="shared" si="5"/>
        <v>39</v>
      </c>
      <c r="F46" s="22">
        <f t="shared" si="5"/>
        <v>1173</v>
      </c>
      <c r="G46" s="22">
        <f t="shared" si="5"/>
        <v>2716</v>
      </c>
      <c r="H46" s="22">
        <f t="shared" si="5"/>
        <v>0</v>
      </c>
      <c r="I46" s="22">
        <f>SUM(G46:H46)</f>
        <v>2716</v>
      </c>
      <c r="J46" s="18">
        <f t="shared" si="3"/>
        <v>150.92000000000002</v>
      </c>
      <c r="K46" s="18">
        <f t="shared" si="3"/>
        <v>0</v>
      </c>
      <c r="L46" s="18">
        <f t="shared" si="4"/>
        <v>150.92000000000002</v>
      </c>
    </row>
    <row r="47" spans="1:12" x14ac:dyDescent="0.55000000000000004">
      <c r="A47" s="11" t="s">
        <v>15</v>
      </c>
      <c r="B47" s="22">
        <f t="shared" si="1"/>
        <v>314</v>
      </c>
      <c r="C47" s="22">
        <f t="shared" ref="C47:H47" si="6">C9+C28</f>
        <v>196</v>
      </c>
      <c r="D47" s="22">
        <f t="shared" si="6"/>
        <v>402</v>
      </c>
      <c r="E47" s="22">
        <f t="shared" si="6"/>
        <v>126</v>
      </c>
      <c r="F47" s="22">
        <f t="shared" si="6"/>
        <v>8259</v>
      </c>
      <c r="G47" s="22">
        <f t="shared" si="6"/>
        <v>10380</v>
      </c>
      <c r="H47" s="22">
        <f t="shared" si="6"/>
        <v>6705</v>
      </c>
      <c r="I47" s="22">
        <f>SUM(G47:H47)</f>
        <v>17085</v>
      </c>
      <c r="J47" s="18">
        <f t="shared" si="3"/>
        <v>576.66999999999985</v>
      </c>
      <c r="K47" s="18">
        <f t="shared" si="3"/>
        <v>372.51000000000005</v>
      </c>
      <c r="L47" s="18">
        <f t="shared" si="4"/>
        <v>949.17999999999984</v>
      </c>
    </row>
    <row r="48" spans="1:12" x14ac:dyDescent="0.55000000000000004">
      <c r="A48" s="11" t="s">
        <v>16</v>
      </c>
      <c r="B48" s="22">
        <f t="shared" si="1"/>
        <v>283</v>
      </c>
      <c r="C48" s="22">
        <f t="shared" ref="C48:H48" si="7">C10+C29</f>
        <v>190</v>
      </c>
      <c r="D48" s="22">
        <f t="shared" si="7"/>
        <v>537</v>
      </c>
      <c r="E48" s="22">
        <f t="shared" si="7"/>
        <v>36</v>
      </c>
      <c r="F48" s="22">
        <f t="shared" si="7"/>
        <v>5417</v>
      </c>
      <c r="G48" s="22">
        <f t="shared" si="7"/>
        <v>8945</v>
      </c>
      <c r="H48" s="22">
        <f t="shared" si="7"/>
        <v>3953</v>
      </c>
      <c r="I48" s="22">
        <f t="shared" ref="I48:I50" si="8">SUM(G48:H48)</f>
        <v>12898</v>
      </c>
      <c r="J48" s="18">
        <f t="shared" si="3"/>
        <v>496.92999999999995</v>
      </c>
      <c r="K48" s="18">
        <f t="shared" si="3"/>
        <v>219.61999999999998</v>
      </c>
      <c r="L48" s="18">
        <f t="shared" si="4"/>
        <v>716.55</v>
      </c>
    </row>
    <row r="49" spans="1:12" x14ac:dyDescent="0.55000000000000004">
      <c r="A49" s="11" t="s">
        <v>17</v>
      </c>
      <c r="B49" s="22">
        <f t="shared" si="1"/>
        <v>243</v>
      </c>
      <c r="C49" s="22">
        <f t="shared" ref="C49:H49" si="9">C11+C30</f>
        <v>199</v>
      </c>
      <c r="D49" s="22">
        <f t="shared" si="9"/>
        <v>104</v>
      </c>
      <c r="E49" s="22">
        <f t="shared" si="9"/>
        <v>51</v>
      </c>
      <c r="F49" s="22">
        <f t="shared" si="9"/>
        <v>5323</v>
      </c>
      <c r="G49" s="22">
        <f t="shared" si="9"/>
        <v>6784</v>
      </c>
      <c r="H49" s="22">
        <f t="shared" si="9"/>
        <v>5487</v>
      </c>
      <c r="I49" s="22">
        <f t="shared" si="8"/>
        <v>12271</v>
      </c>
      <c r="J49" s="18">
        <f t="shared" si="3"/>
        <v>376.90000000000009</v>
      </c>
      <c r="K49" s="18">
        <f t="shared" si="3"/>
        <v>304.81</v>
      </c>
      <c r="L49" s="18">
        <f t="shared" si="4"/>
        <v>681.71</v>
      </c>
    </row>
    <row r="50" spans="1:12" x14ac:dyDescent="0.55000000000000004">
      <c r="A50" s="12" t="s">
        <v>18</v>
      </c>
      <c r="B50" s="23">
        <f t="shared" si="1"/>
        <v>179</v>
      </c>
      <c r="C50" s="23">
        <f t="shared" ref="C50:H50" si="10">C12+C31</f>
        <v>105</v>
      </c>
      <c r="D50" s="23">
        <f t="shared" si="10"/>
        <v>461</v>
      </c>
      <c r="E50" s="23">
        <f t="shared" si="10"/>
        <v>45</v>
      </c>
      <c r="F50" s="23">
        <f t="shared" si="10"/>
        <v>2693</v>
      </c>
      <c r="G50" s="23">
        <f t="shared" si="10"/>
        <v>5588</v>
      </c>
      <c r="H50" s="23">
        <f t="shared" si="10"/>
        <v>0</v>
      </c>
      <c r="I50" s="23">
        <f t="shared" si="8"/>
        <v>5588</v>
      </c>
      <c r="J50" s="19">
        <f t="shared" si="3"/>
        <v>310.33</v>
      </c>
      <c r="K50" s="19">
        <f t="shared" si="3"/>
        <v>0</v>
      </c>
      <c r="L50" s="19">
        <f t="shared" si="4"/>
        <v>310.33</v>
      </c>
    </row>
    <row r="51" spans="1:12" x14ac:dyDescent="0.55000000000000004">
      <c r="A51" s="16" t="s">
        <v>11</v>
      </c>
      <c r="B51" s="24">
        <f>SUM(B44:B50)</f>
        <v>1884</v>
      </c>
      <c r="C51" s="24">
        <f t="shared" ref="C51:L51" si="11">SUM(C44:C50)</f>
        <v>1310</v>
      </c>
      <c r="D51" s="24">
        <f t="shared" si="11"/>
        <v>2882</v>
      </c>
      <c r="E51" s="24">
        <f t="shared" si="11"/>
        <v>367</v>
      </c>
      <c r="F51" s="24">
        <f t="shared" si="11"/>
        <v>31706</v>
      </c>
      <c r="G51" s="24">
        <f t="shared" si="11"/>
        <v>53459</v>
      </c>
      <c r="H51" s="24">
        <f t="shared" si="11"/>
        <v>22351</v>
      </c>
      <c r="I51" s="24">
        <f t="shared" si="11"/>
        <v>75810</v>
      </c>
      <c r="J51" s="20">
        <f t="shared" si="11"/>
        <v>2969.81</v>
      </c>
      <c r="K51" s="20">
        <f t="shared" si="11"/>
        <v>1241.7</v>
      </c>
      <c r="L51" s="20">
        <f t="shared" si="11"/>
        <v>4211.51</v>
      </c>
    </row>
  </sheetData>
  <mergeCells count="33">
    <mergeCell ref="I42:I43"/>
    <mergeCell ref="J42:K42"/>
    <mergeCell ref="L42:L43"/>
    <mergeCell ref="A42:A43"/>
    <mergeCell ref="B42:B43"/>
    <mergeCell ref="C42:D42"/>
    <mergeCell ref="E42:E43"/>
    <mergeCell ref="F42:F43"/>
    <mergeCell ref="G42:H42"/>
    <mergeCell ref="A40:L40"/>
    <mergeCell ref="J4:K4"/>
    <mergeCell ref="I4:I5"/>
    <mergeCell ref="E4:E5"/>
    <mergeCell ref="A20:L20"/>
    <mergeCell ref="A21:L21"/>
    <mergeCell ref="A23:A24"/>
    <mergeCell ref="B23:B24"/>
    <mergeCell ref="C23:D23"/>
    <mergeCell ref="E23:E24"/>
    <mergeCell ref="F23:F24"/>
    <mergeCell ref="G23:H23"/>
    <mergeCell ref="I23:I24"/>
    <mergeCell ref="J23:K23"/>
    <mergeCell ref="L23:L24"/>
    <mergeCell ref="A39:L39"/>
    <mergeCell ref="A1:L1"/>
    <mergeCell ref="A2:L2"/>
    <mergeCell ref="A4:A5"/>
    <mergeCell ref="B4:B5"/>
    <mergeCell ref="C4:D4"/>
    <mergeCell ref="F4:F5"/>
    <mergeCell ref="G4:H4"/>
    <mergeCell ref="L4:L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1"/>
  <sheetViews>
    <sheetView view="pageBreakPreview" topLeftCell="A34" zoomScale="90" zoomScaleNormal="100" zoomScaleSheetLayoutView="90" workbookViewId="0">
      <selection activeCell="C44" sqref="C44"/>
    </sheetView>
  </sheetViews>
  <sheetFormatPr defaultRowHeight="24" x14ac:dyDescent="0.55000000000000004"/>
  <cols>
    <col min="1" max="1" width="16.625" style="1" customWidth="1"/>
    <col min="2" max="2" width="9.75" style="1" customWidth="1"/>
    <col min="3" max="4" width="8.625" style="1" customWidth="1"/>
    <col min="5" max="12" width="9.75" style="1" customWidth="1"/>
    <col min="13" max="16384" width="9" style="1"/>
  </cols>
  <sheetData>
    <row r="1" spans="1:12" ht="27.75" x14ac:dyDescent="0.5500000000000000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7.75" x14ac:dyDescent="0.55000000000000004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2" x14ac:dyDescent="0.55000000000000004">
      <c r="A4" s="51" t="s">
        <v>1</v>
      </c>
      <c r="B4" s="53" t="s">
        <v>2</v>
      </c>
      <c r="C4" s="55" t="s">
        <v>3</v>
      </c>
      <c r="D4" s="56"/>
      <c r="E4" s="53" t="s">
        <v>19</v>
      </c>
      <c r="F4" s="53" t="s">
        <v>4</v>
      </c>
      <c r="G4" s="35" t="s">
        <v>5</v>
      </c>
      <c r="H4" s="36"/>
      <c r="I4" s="51" t="s">
        <v>11</v>
      </c>
      <c r="J4" s="35" t="s">
        <v>6</v>
      </c>
      <c r="K4" s="36"/>
      <c r="L4" s="51" t="s">
        <v>11</v>
      </c>
    </row>
    <row r="5" spans="1:12" x14ac:dyDescent="0.55000000000000004">
      <c r="A5" s="52"/>
      <c r="B5" s="54"/>
      <c r="C5" s="16" t="s">
        <v>7</v>
      </c>
      <c r="D5" s="16" t="s">
        <v>8</v>
      </c>
      <c r="E5" s="54"/>
      <c r="F5" s="54"/>
      <c r="G5" s="13" t="s">
        <v>9</v>
      </c>
      <c r="H5" s="13" t="s">
        <v>10</v>
      </c>
      <c r="I5" s="52"/>
      <c r="J5" s="13" t="s">
        <v>9</v>
      </c>
      <c r="K5" s="13" t="s">
        <v>10</v>
      </c>
      <c r="L5" s="52"/>
    </row>
    <row r="6" spans="1:12" x14ac:dyDescent="0.55000000000000004">
      <c r="A6" s="10" t="s">
        <v>12</v>
      </c>
      <c r="B6" s="7">
        <v>32</v>
      </c>
      <c r="C6" s="7">
        <v>5</v>
      </c>
      <c r="D6" s="7">
        <v>6</v>
      </c>
      <c r="E6" s="7">
        <v>6</v>
      </c>
      <c r="F6" s="7">
        <v>31</v>
      </c>
      <c r="G6" s="7">
        <v>0</v>
      </c>
      <c r="H6" s="7">
        <v>102</v>
      </c>
      <c r="I6" s="7">
        <v>102</v>
      </c>
      <c r="J6" s="7">
        <v>0</v>
      </c>
      <c r="K6" s="7">
        <v>8.5</v>
      </c>
      <c r="L6" s="7">
        <v>8.5</v>
      </c>
    </row>
    <row r="7" spans="1:12" x14ac:dyDescent="0.55000000000000004">
      <c r="A7" s="11" t="s">
        <v>13</v>
      </c>
      <c r="B7" s="8">
        <v>31</v>
      </c>
      <c r="C7" s="8">
        <v>22</v>
      </c>
      <c r="D7" s="8">
        <v>18</v>
      </c>
      <c r="E7" s="8">
        <v>7</v>
      </c>
      <c r="F7" s="8">
        <v>70</v>
      </c>
      <c r="G7" s="8">
        <v>0</v>
      </c>
      <c r="H7" s="8">
        <v>154</v>
      </c>
      <c r="I7" s="8">
        <v>154</v>
      </c>
      <c r="J7" s="8">
        <v>0</v>
      </c>
      <c r="K7" s="8">
        <v>12.83</v>
      </c>
      <c r="L7" s="8">
        <v>12.83</v>
      </c>
    </row>
    <row r="8" spans="1:12" x14ac:dyDescent="0.55000000000000004">
      <c r="A8" s="11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x14ac:dyDescent="0.55000000000000004">
      <c r="A9" s="11" t="s">
        <v>15</v>
      </c>
      <c r="B9" s="8">
        <v>85</v>
      </c>
      <c r="C9" s="8">
        <v>31</v>
      </c>
      <c r="D9" s="8">
        <v>12</v>
      </c>
      <c r="E9" s="8">
        <v>12</v>
      </c>
      <c r="F9" s="8">
        <v>70</v>
      </c>
      <c r="G9" s="8">
        <v>0</v>
      </c>
      <c r="H9" s="8">
        <v>260</v>
      </c>
      <c r="I9" s="8">
        <v>260</v>
      </c>
      <c r="J9" s="8">
        <v>0</v>
      </c>
      <c r="K9" s="8">
        <v>21.660000000000004</v>
      </c>
      <c r="L9" s="8">
        <v>21.660000000000004</v>
      </c>
    </row>
    <row r="10" spans="1:12" x14ac:dyDescent="0.55000000000000004">
      <c r="A10" s="11" t="s">
        <v>16</v>
      </c>
      <c r="B10" s="8">
        <v>131</v>
      </c>
      <c r="C10" s="8">
        <v>100</v>
      </c>
      <c r="D10" s="8">
        <v>49</v>
      </c>
      <c r="E10" s="8">
        <v>11</v>
      </c>
      <c r="F10" s="8">
        <v>102</v>
      </c>
      <c r="G10" s="8">
        <v>0</v>
      </c>
      <c r="H10" s="8">
        <v>300</v>
      </c>
      <c r="I10" s="8">
        <v>300</v>
      </c>
      <c r="J10" s="8">
        <v>0</v>
      </c>
      <c r="K10" s="8">
        <v>24.990000000000002</v>
      </c>
      <c r="L10" s="8">
        <v>24.990000000000002</v>
      </c>
    </row>
    <row r="11" spans="1:12" x14ac:dyDescent="0.55000000000000004">
      <c r="A11" s="11" t="s">
        <v>17</v>
      </c>
      <c r="B11" s="8">
        <v>72</v>
      </c>
      <c r="C11" s="8">
        <v>39</v>
      </c>
      <c r="D11" s="8">
        <v>18</v>
      </c>
      <c r="E11" s="8">
        <v>10</v>
      </c>
      <c r="F11" s="8">
        <v>63</v>
      </c>
      <c r="G11" s="8">
        <v>0</v>
      </c>
      <c r="H11" s="8">
        <v>172</v>
      </c>
      <c r="I11" s="8">
        <v>172</v>
      </c>
      <c r="J11" s="8">
        <v>0</v>
      </c>
      <c r="K11" s="8">
        <v>14.32</v>
      </c>
      <c r="L11" s="8">
        <v>14.32</v>
      </c>
    </row>
    <row r="12" spans="1:12" x14ac:dyDescent="0.55000000000000004">
      <c r="A12" s="12" t="s">
        <v>18</v>
      </c>
      <c r="B12" s="9">
        <v>6</v>
      </c>
      <c r="C12" s="9">
        <v>0</v>
      </c>
      <c r="D12" s="9">
        <v>12</v>
      </c>
      <c r="E12" s="9">
        <v>0</v>
      </c>
      <c r="F12" s="9">
        <v>5</v>
      </c>
      <c r="G12" s="9">
        <v>0</v>
      </c>
      <c r="H12" s="9">
        <v>30</v>
      </c>
      <c r="I12" s="9">
        <v>30</v>
      </c>
      <c r="J12" s="9">
        <v>0</v>
      </c>
      <c r="K12" s="9">
        <v>2.5</v>
      </c>
      <c r="L12" s="9">
        <v>2.5</v>
      </c>
    </row>
    <row r="13" spans="1:12" x14ac:dyDescent="0.55000000000000004">
      <c r="A13" s="15" t="s">
        <v>11</v>
      </c>
      <c r="B13" s="15">
        <v>357</v>
      </c>
      <c r="C13" s="15">
        <v>197</v>
      </c>
      <c r="D13" s="15">
        <v>115</v>
      </c>
      <c r="E13" s="15">
        <v>46</v>
      </c>
      <c r="F13" s="15">
        <v>341</v>
      </c>
      <c r="G13" s="15">
        <v>0</v>
      </c>
      <c r="H13" s="15">
        <v>1018</v>
      </c>
      <c r="I13" s="15">
        <v>1018</v>
      </c>
      <c r="J13" s="15">
        <v>0</v>
      </c>
      <c r="K13" s="15">
        <v>84.800000000000011</v>
      </c>
      <c r="L13" s="15">
        <v>84.800000000000011</v>
      </c>
    </row>
    <row r="20" spans="1:12" ht="27.75" x14ac:dyDescent="0.55000000000000004">
      <c r="A20" s="28" t="s">
        <v>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27.75" x14ac:dyDescent="0.55000000000000004">
      <c r="A21" s="28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5500000000000000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55000000000000004">
      <c r="A23" s="51" t="s">
        <v>1</v>
      </c>
      <c r="B23" s="53" t="s">
        <v>2</v>
      </c>
      <c r="C23" s="55" t="s">
        <v>3</v>
      </c>
      <c r="D23" s="56"/>
      <c r="E23" s="53" t="s">
        <v>19</v>
      </c>
      <c r="F23" s="53" t="s">
        <v>4</v>
      </c>
      <c r="G23" s="35" t="s">
        <v>5</v>
      </c>
      <c r="H23" s="36"/>
      <c r="I23" s="51" t="s">
        <v>11</v>
      </c>
      <c r="J23" s="35" t="s">
        <v>6</v>
      </c>
      <c r="K23" s="36"/>
      <c r="L23" s="51" t="s">
        <v>11</v>
      </c>
    </row>
    <row r="24" spans="1:12" x14ac:dyDescent="0.55000000000000004">
      <c r="A24" s="52"/>
      <c r="B24" s="54"/>
      <c r="C24" s="16" t="s">
        <v>7</v>
      </c>
      <c r="D24" s="16" t="s">
        <v>8</v>
      </c>
      <c r="E24" s="54"/>
      <c r="F24" s="54"/>
      <c r="G24" s="13" t="s">
        <v>9</v>
      </c>
      <c r="H24" s="13" t="s">
        <v>10</v>
      </c>
      <c r="I24" s="52"/>
      <c r="J24" s="13" t="s">
        <v>9</v>
      </c>
      <c r="K24" s="13" t="s">
        <v>10</v>
      </c>
      <c r="L24" s="52"/>
    </row>
    <row r="25" spans="1:12" x14ac:dyDescent="0.55000000000000004">
      <c r="A25" s="10" t="s">
        <v>12</v>
      </c>
      <c r="B25" s="7">
        <v>29</v>
      </c>
      <c r="C25" s="7">
        <v>8</v>
      </c>
      <c r="D25" s="7">
        <v>18</v>
      </c>
      <c r="E25" s="7">
        <v>1</v>
      </c>
      <c r="F25" s="7">
        <v>24</v>
      </c>
      <c r="G25" s="7">
        <v>0</v>
      </c>
      <c r="H25" s="7">
        <v>68</v>
      </c>
      <c r="I25" s="7">
        <v>68</v>
      </c>
      <c r="J25" s="7">
        <v>0</v>
      </c>
      <c r="K25" s="7">
        <v>5.68</v>
      </c>
      <c r="L25" s="7">
        <v>5.68</v>
      </c>
    </row>
    <row r="26" spans="1:12" x14ac:dyDescent="0.55000000000000004">
      <c r="A26" s="11" t="s">
        <v>13</v>
      </c>
      <c r="B26" s="8">
        <v>23</v>
      </c>
      <c r="C26" s="8">
        <v>13</v>
      </c>
      <c r="D26" s="8">
        <v>21</v>
      </c>
      <c r="E26" s="8">
        <v>7</v>
      </c>
      <c r="F26" s="8">
        <v>41</v>
      </c>
      <c r="G26" s="8">
        <v>0</v>
      </c>
      <c r="H26" s="8">
        <v>85</v>
      </c>
      <c r="I26" s="8">
        <v>85</v>
      </c>
      <c r="J26" s="8">
        <v>0</v>
      </c>
      <c r="K26" s="8">
        <v>7.08</v>
      </c>
      <c r="L26" s="8">
        <v>7.08</v>
      </c>
    </row>
    <row r="27" spans="1:12" x14ac:dyDescent="0.55000000000000004">
      <c r="A27" s="11" t="s">
        <v>14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55000000000000004">
      <c r="A28" s="11" t="s">
        <v>15</v>
      </c>
      <c r="B28" s="8">
        <v>37</v>
      </c>
      <c r="C28" s="8">
        <v>17</v>
      </c>
      <c r="D28" s="8">
        <v>19</v>
      </c>
      <c r="E28" s="8">
        <v>12</v>
      </c>
      <c r="F28" s="8">
        <v>83</v>
      </c>
      <c r="G28" s="8">
        <v>0</v>
      </c>
      <c r="H28" s="8">
        <v>256</v>
      </c>
      <c r="I28" s="8">
        <v>256</v>
      </c>
      <c r="J28" s="8">
        <v>0</v>
      </c>
      <c r="K28" s="8">
        <v>21.33</v>
      </c>
      <c r="L28" s="8">
        <v>21.33</v>
      </c>
    </row>
    <row r="29" spans="1:12" x14ac:dyDescent="0.55000000000000004">
      <c r="A29" s="11" t="s">
        <v>16</v>
      </c>
      <c r="B29" s="8">
        <v>133</v>
      </c>
      <c r="C29" s="8">
        <v>109</v>
      </c>
      <c r="D29" s="8">
        <v>34</v>
      </c>
      <c r="E29" s="8">
        <v>1</v>
      </c>
      <c r="F29" s="8">
        <v>55</v>
      </c>
      <c r="G29" s="8">
        <v>0</v>
      </c>
      <c r="H29" s="8">
        <v>285</v>
      </c>
      <c r="I29" s="8">
        <v>285</v>
      </c>
      <c r="J29" s="8">
        <v>0</v>
      </c>
      <c r="K29" s="8">
        <v>23.75</v>
      </c>
      <c r="L29" s="8">
        <v>23.75</v>
      </c>
    </row>
    <row r="30" spans="1:12" x14ac:dyDescent="0.55000000000000004">
      <c r="A30" s="11" t="s">
        <v>17</v>
      </c>
      <c r="B30" s="8">
        <v>116</v>
      </c>
      <c r="C30" s="8">
        <v>41</v>
      </c>
      <c r="D30" s="8">
        <v>6</v>
      </c>
      <c r="E30" s="8">
        <v>7</v>
      </c>
      <c r="F30" s="8">
        <v>44</v>
      </c>
      <c r="G30" s="8">
        <v>0</v>
      </c>
      <c r="H30" s="8">
        <v>278</v>
      </c>
      <c r="I30" s="8">
        <v>278</v>
      </c>
      <c r="J30" s="8">
        <v>0</v>
      </c>
      <c r="K30" s="8">
        <v>23.17</v>
      </c>
      <c r="L30" s="8">
        <v>23.17</v>
      </c>
    </row>
    <row r="31" spans="1:12" x14ac:dyDescent="0.55000000000000004">
      <c r="A31" s="12" t="s">
        <v>18</v>
      </c>
      <c r="B31" s="9">
        <v>6</v>
      </c>
      <c r="C31" s="9">
        <v>0</v>
      </c>
      <c r="D31" s="9">
        <v>12</v>
      </c>
      <c r="E31" s="9">
        <v>1</v>
      </c>
      <c r="F31" s="9">
        <v>5</v>
      </c>
      <c r="G31" s="9">
        <v>0</v>
      </c>
      <c r="H31" s="9">
        <v>30</v>
      </c>
      <c r="I31" s="9">
        <v>30</v>
      </c>
      <c r="J31" s="9">
        <v>0</v>
      </c>
      <c r="K31" s="9">
        <v>2.5</v>
      </c>
      <c r="L31" s="9">
        <v>2.5</v>
      </c>
    </row>
    <row r="32" spans="1:12" x14ac:dyDescent="0.55000000000000004">
      <c r="A32" s="15" t="s">
        <v>11</v>
      </c>
      <c r="B32" s="15">
        <v>344</v>
      </c>
      <c r="C32" s="15">
        <v>188</v>
      </c>
      <c r="D32" s="15">
        <v>110</v>
      </c>
      <c r="E32" s="15">
        <f>SUM(E25:E31)</f>
        <v>29</v>
      </c>
      <c r="F32" s="15">
        <v>252</v>
      </c>
      <c r="G32" s="15">
        <v>0</v>
      </c>
      <c r="H32" s="15">
        <v>1002</v>
      </c>
      <c r="I32" s="15">
        <v>1002</v>
      </c>
      <c r="J32" s="15">
        <v>0</v>
      </c>
      <c r="K32" s="15">
        <v>83.509999999999991</v>
      </c>
      <c r="L32" s="15">
        <v>83.509999999999991</v>
      </c>
    </row>
    <row r="39" spans="1:12" ht="27.75" x14ac:dyDescent="0.55000000000000004">
      <c r="A39" s="28" t="s">
        <v>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27.75" x14ac:dyDescent="0.55000000000000004">
      <c r="A40" s="28" t="s">
        <v>21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x14ac:dyDescent="0.5500000000000000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55000000000000004">
      <c r="A42" s="43" t="s">
        <v>1</v>
      </c>
      <c r="B42" s="47" t="s">
        <v>2</v>
      </c>
      <c r="C42" s="49" t="s">
        <v>3</v>
      </c>
      <c r="D42" s="50"/>
      <c r="E42" s="47" t="s">
        <v>19</v>
      </c>
      <c r="F42" s="47" t="s">
        <v>4</v>
      </c>
      <c r="G42" s="45" t="s">
        <v>5</v>
      </c>
      <c r="H42" s="46"/>
      <c r="I42" s="43" t="s">
        <v>11</v>
      </c>
      <c r="J42" s="45" t="s">
        <v>6</v>
      </c>
      <c r="K42" s="46"/>
      <c r="L42" s="43" t="s">
        <v>11</v>
      </c>
    </row>
    <row r="43" spans="1:12" x14ac:dyDescent="0.55000000000000004">
      <c r="A43" s="44"/>
      <c r="B43" s="48"/>
      <c r="C43" s="5" t="s">
        <v>7</v>
      </c>
      <c r="D43" s="5" t="s">
        <v>8</v>
      </c>
      <c r="E43" s="48"/>
      <c r="F43" s="48"/>
      <c r="G43" s="13" t="s">
        <v>9</v>
      </c>
      <c r="H43" s="13" t="s">
        <v>10</v>
      </c>
      <c r="I43" s="44"/>
      <c r="J43" s="13" t="s">
        <v>9</v>
      </c>
      <c r="K43" s="13" t="s">
        <v>10</v>
      </c>
      <c r="L43" s="44"/>
    </row>
    <row r="44" spans="1:12" x14ac:dyDescent="0.55000000000000004">
      <c r="A44" s="10" t="s">
        <v>12</v>
      </c>
      <c r="B44" s="7">
        <f>SUM(B6+B25)</f>
        <v>61</v>
      </c>
      <c r="C44" s="7">
        <f t="shared" ref="C44:H50" si="0">C6+C25</f>
        <v>13</v>
      </c>
      <c r="D44" s="7">
        <f t="shared" si="0"/>
        <v>24</v>
      </c>
      <c r="E44" s="7">
        <f t="shared" si="0"/>
        <v>7</v>
      </c>
      <c r="F44" s="7">
        <f t="shared" si="0"/>
        <v>55</v>
      </c>
      <c r="G44" s="7">
        <f t="shared" si="0"/>
        <v>0</v>
      </c>
      <c r="H44" s="7">
        <f t="shared" si="0"/>
        <v>170</v>
      </c>
      <c r="I44" s="7">
        <f>SUM(G44:H44)</f>
        <v>170</v>
      </c>
      <c r="J44" s="7">
        <f t="shared" ref="J44:K50" si="1">J6+J25</f>
        <v>0</v>
      </c>
      <c r="K44" s="7">
        <f t="shared" si="1"/>
        <v>14.18</v>
      </c>
      <c r="L44" s="7">
        <f>SUM(J44:K44)</f>
        <v>14.18</v>
      </c>
    </row>
    <row r="45" spans="1:12" x14ac:dyDescent="0.55000000000000004">
      <c r="A45" s="11" t="s">
        <v>13</v>
      </c>
      <c r="B45" s="8">
        <f t="shared" ref="B45:B50" si="2">B7+B26</f>
        <v>54</v>
      </c>
      <c r="C45" s="8">
        <f t="shared" si="0"/>
        <v>35</v>
      </c>
      <c r="D45" s="8">
        <f t="shared" si="0"/>
        <v>39</v>
      </c>
      <c r="E45" s="8">
        <f t="shared" si="0"/>
        <v>14</v>
      </c>
      <c r="F45" s="8">
        <f t="shared" si="0"/>
        <v>111</v>
      </c>
      <c r="G45" s="8">
        <f t="shared" si="0"/>
        <v>0</v>
      </c>
      <c r="H45" s="8">
        <f t="shared" si="0"/>
        <v>239</v>
      </c>
      <c r="I45" s="8">
        <f t="shared" ref="I45:I50" si="3">SUM(G45:H45)</f>
        <v>239</v>
      </c>
      <c r="J45" s="8">
        <f t="shared" si="1"/>
        <v>0</v>
      </c>
      <c r="K45" s="8">
        <f t="shared" si="1"/>
        <v>19.91</v>
      </c>
      <c r="L45" s="8">
        <f t="shared" ref="L45:L50" si="4">SUM(J45:K45)</f>
        <v>19.91</v>
      </c>
    </row>
    <row r="46" spans="1:12" x14ac:dyDescent="0.55000000000000004">
      <c r="A46" s="11" t="s">
        <v>14</v>
      </c>
      <c r="B46" s="8">
        <f t="shared" si="2"/>
        <v>0</v>
      </c>
      <c r="C46" s="8">
        <f t="shared" si="0"/>
        <v>0</v>
      </c>
      <c r="D46" s="8">
        <f t="shared" si="0"/>
        <v>0</v>
      </c>
      <c r="E46" s="8">
        <f t="shared" si="0"/>
        <v>0</v>
      </c>
      <c r="F46" s="8">
        <f t="shared" si="0"/>
        <v>0</v>
      </c>
      <c r="G46" s="8">
        <f t="shared" si="0"/>
        <v>0</v>
      </c>
      <c r="H46" s="8">
        <f t="shared" si="0"/>
        <v>0</v>
      </c>
      <c r="I46" s="8">
        <f t="shared" si="3"/>
        <v>0</v>
      </c>
      <c r="J46" s="8">
        <f t="shared" si="1"/>
        <v>0</v>
      </c>
      <c r="K46" s="8">
        <f t="shared" si="1"/>
        <v>0</v>
      </c>
      <c r="L46" s="8">
        <f t="shared" si="4"/>
        <v>0</v>
      </c>
    </row>
    <row r="47" spans="1:12" x14ac:dyDescent="0.55000000000000004">
      <c r="A47" s="11" t="s">
        <v>15</v>
      </c>
      <c r="B47" s="8">
        <f t="shared" si="2"/>
        <v>122</v>
      </c>
      <c r="C47" s="8">
        <f t="shared" si="0"/>
        <v>48</v>
      </c>
      <c r="D47" s="8">
        <f t="shared" si="0"/>
        <v>31</v>
      </c>
      <c r="E47" s="8">
        <f t="shared" si="0"/>
        <v>24</v>
      </c>
      <c r="F47" s="8">
        <f t="shared" si="0"/>
        <v>153</v>
      </c>
      <c r="G47" s="8">
        <f t="shared" si="0"/>
        <v>0</v>
      </c>
      <c r="H47" s="8">
        <f t="shared" si="0"/>
        <v>516</v>
      </c>
      <c r="I47" s="8">
        <f t="shared" si="3"/>
        <v>516</v>
      </c>
      <c r="J47" s="8">
        <f t="shared" si="1"/>
        <v>0</v>
      </c>
      <c r="K47" s="8">
        <f t="shared" si="1"/>
        <v>42.99</v>
      </c>
      <c r="L47" s="8">
        <f t="shared" si="4"/>
        <v>42.99</v>
      </c>
    </row>
    <row r="48" spans="1:12" x14ac:dyDescent="0.55000000000000004">
      <c r="A48" s="11" t="s">
        <v>16</v>
      </c>
      <c r="B48" s="8">
        <f t="shared" si="2"/>
        <v>264</v>
      </c>
      <c r="C48" s="8">
        <f t="shared" si="0"/>
        <v>209</v>
      </c>
      <c r="D48" s="8">
        <f t="shared" si="0"/>
        <v>83</v>
      </c>
      <c r="E48" s="8">
        <f t="shared" si="0"/>
        <v>12</v>
      </c>
      <c r="F48" s="8">
        <f t="shared" si="0"/>
        <v>157</v>
      </c>
      <c r="G48" s="8">
        <f t="shared" si="0"/>
        <v>0</v>
      </c>
      <c r="H48" s="8">
        <f t="shared" si="0"/>
        <v>585</v>
      </c>
      <c r="I48" s="8">
        <f t="shared" si="3"/>
        <v>585</v>
      </c>
      <c r="J48" s="8">
        <f t="shared" si="1"/>
        <v>0</v>
      </c>
      <c r="K48" s="8">
        <f t="shared" si="1"/>
        <v>48.74</v>
      </c>
      <c r="L48" s="8">
        <f t="shared" si="4"/>
        <v>48.74</v>
      </c>
    </row>
    <row r="49" spans="1:12" x14ac:dyDescent="0.55000000000000004">
      <c r="A49" s="11" t="s">
        <v>17</v>
      </c>
      <c r="B49" s="8">
        <f t="shared" si="2"/>
        <v>188</v>
      </c>
      <c r="C49" s="8">
        <f t="shared" si="0"/>
        <v>80</v>
      </c>
      <c r="D49" s="8">
        <f t="shared" si="0"/>
        <v>24</v>
      </c>
      <c r="E49" s="8">
        <f t="shared" si="0"/>
        <v>17</v>
      </c>
      <c r="F49" s="8">
        <f t="shared" si="0"/>
        <v>107</v>
      </c>
      <c r="G49" s="8">
        <f t="shared" si="0"/>
        <v>0</v>
      </c>
      <c r="H49" s="8">
        <f t="shared" si="0"/>
        <v>450</v>
      </c>
      <c r="I49" s="8">
        <f t="shared" si="3"/>
        <v>450</v>
      </c>
      <c r="J49" s="8">
        <f t="shared" si="1"/>
        <v>0</v>
      </c>
      <c r="K49" s="8">
        <f t="shared" si="1"/>
        <v>37.49</v>
      </c>
      <c r="L49" s="8">
        <f t="shared" si="4"/>
        <v>37.49</v>
      </c>
    </row>
    <row r="50" spans="1:12" x14ac:dyDescent="0.55000000000000004">
      <c r="A50" s="12" t="s">
        <v>18</v>
      </c>
      <c r="B50" s="9">
        <f t="shared" si="2"/>
        <v>12</v>
      </c>
      <c r="C50" s="9">
        <f t="shared" si="0"/>
        <v>0</v>
      </c>
      <c r="D50" s="9">
        <f t="shared" si="0"/>
        <v>24</v>
      </c>
      <c r="E50" s="9">
        <f t="shared" si="0"/>
        <v>1</v>
      </c>
      <c r="F50" s="9">
        <f t="shared" si="0"/>
        <v>10</v>
      </c>
      <c r="G50" s="9">
        <f t="shared" si="0"/>
        <v>0</v>
      </c>
      <c r="H50" s="9">
        <f t="shared" si="0"/>
        <v>60</v>
      </c>
      <c r="I50" s="9">
        <f t="shared" si="3"/>
        <v>60</v>
      </c>
      <c r="J50" s="9">
        <f t="shared" si="1"/>
        <v>0</v>
      </c>
      <c r="K50" s="9">
        <f t="shared" si="1"/>
        <v>5</v>
      </c>
      <c r="L50" s="9">
        <f t="shared" si="4"/>
        <v>5</v>
      </c>
    </row>
    <row r="51" spans="1:12" x14ac:dyDescent="0.55000000000000004">
      <c r="A51" s="16" t="s">
        <v>11</v>
      </c>
      <c r="B51" s="16">
        <f>SUM(B44:B50)</f>
        <v>701</v>
      </c>
      <c r="C51" s="16">
        <f t="shared" ref="C51:L51" si="5">SUM(C44:C50)</f>
        <v>385</v>
      </c>
      <c r="D51" s="16">
        <f t="shared" si="5"/>
        <v>225</v>
      </c>
      <c r="E51" s="16">
        <f t="shared" si="5"/>
        <v>75</v>
      </c>
      <c r="F51" s="16">
        <f t="shared" si="5"/>
        <v>593</v>
      </c>
      <c r="G51" s="16">
        <f t="shared" si="5"/>
        <v>0</v>
      </c>
      <c r="H51" s="16">
        <f t="shared" si="5"/>
        <v>2020</v>
      </c>
      <c r="I51" s="16">
        <f t="shared" si="5"/>
        <v>2020</v>
      </c>
      <c r="J51" s="16">
        <f t="shared" si="5"/>
        <v>0</v>
      </c>
      <c r="K51" s="16">
        <f t="shared" si="5"/>
        <v>168.31000000000003</v>
      </c>
      <c r="L51" s="16">
        <f t="shared" si="5"/>
        <v>168.31000000000003</v>
      </c>
    </row>
  </sheetData>
  <mergeCells count="33">
    <mergeCell ref="I42:I43"/>
    <mergeCell ref="J42:K42"/>
    <mergeCell ref="L42:L43"/>
    <mergeCell ref="J23:K23"/>
    <mergeCell ref="L23:L24"/>
    <mergeCell ref="A39:L39"/>
    <mergeCell ref="A40:L40"/>
    <mergeCell ref="A42:A43"/>
    <mergeCell ref="B42:B43"/>
    <mergeCell ref="C42:D42"/>
    <mergeCell ref="E42:E43"/>
    <mergeCell ref="F42:F43"/>
    <mergeCell ref="G42:H42"/>
    <mergeCell ref="A20:L20"/>
    <mergeCell ref="A21:L21"/>
    <mergeCell ref="A23:A24"/>
    <mergeCell ref="B23:B24"/>
    <mergeCell ref="C23:D23"/>
    <mergeCell ref="E23:E24"/>
    <mergeCell ref="F23:F24"/>
    <mergeCell ref="G23:H23"/>
    <mergeCell ref="I23:I24"/>
    <mergeCell ref="A1:L1"/>
    <mergeCell ref="A2:L2"/>
    <mergeCell ref="A4:A5"/>
    <mergeCell ref="B4:B5"/>
    <mergeCell ref="C4:D4"/>
    <mergeCell ref="E4:E5"/>
    <mergeCell ref="F4:F5"/>
    <mergeCell ref="G4:H4"/>
    <mergeCell ref="I4:I5"/>
    <mergeCell ref="J4:K4"/>
    <mergeCell ref="L4:L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Normal="100" zoomScaleSheetLayoutView="100" workbookViewId="0">
      <selection activeCell="N19" sqref="N19"/>
    </sheetView>
  </sheetViews>
  <sheetFormatPr defaultRowHeight="14.25" x14ac:dyDescent="0.2"/>
  <cols>
    <col min="1" max="1" width="18.25" customWidth="1"/>
    <col min="2" max="5" width="9.125" bestFit="1" customWidth="1"/>
    <col min="6" max="9" width="10.125" bestFit="1" customWidth="1"/>
    <col min="10" max="12" width="9.125" bestFit="1" customWidth="1"/>
  </cols>
  <sheetData>
    <row r="1" spans="1:12" ht="27.75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7.75" x14ac:dyDescent="0.2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 x14ac:dyDescent="0.2">
      <c r="A4" s="57" t="s">
        <v>1</v>
      </c>
      <c r="B4" s="59" t="s">
        <v>2</v>
      </c>
      <c r="C4" s="61" t="s">
        <v>3</v>
      </c>
      <c r="D4" s="62"/>
      <c r="E4" s="59" t="s">
        <v>19</v>
      </c>
      <c r="F4" s="59" t="s">
        <v>4</v>
      </c>
      <c r="G4" s="45" t="s">
        <v>5</v>
      </c>
      <c r="H4" s="46"/>
      <c r="I4" s="57" t="s">
        <v>11</v>
      </c>
      <c r="J4" s="45" t="s">
        <v>6</v>
      </c>
      <c r="K4" s="46"/>
      <c r="L4" s="57" t="s">
        <v>11</v>
      </c>
    </row>
    <row r="5" spans="1:12" ht="24" x14ac:dyDescent="0.2">
      <c r="A5" s="58"/>
      <c r="B5" s="60"/>
      <c r="C5" s="4" t="s">
        <v>7</v>
      </c>
      <c r="D5" s="4" t="s">
        <v>8</v>
      </c>
      <c r="E5" s="60"/>
      <c r="F5" s="60"/>
      <c r="G5" s="13" t="s">
        <v>9</v>
      </c>
      <c r="H5" s="13" t="s">
        <v>10</v>
      </c>
      <c r="I5" s="58"/>
      <c r="J5" s="13" t="s">
        <v>9</v>
      </c>
      <c r="K5" s="13" t="s">
        <v>10</v>
      </c>
      <c r="L5" s="58"/>
    </row>
    <row r="6" spans="1:12" ht="24" x14ac:dyDescent="0.2">
      <c r="A6" s="10" t="s">
        <v>12</v>
      </c>
      <c r="B6" s="21">
        <f>'ผลรวม ป.ตรี (เทอม 1+2)'!B44+'ผลรวม ระดับบัณฑิต (เทอม 1+2)'!B44</f>
        <v>302</v>
      </c>
      <c r="C6" s="21">
        <f>'ผลรวม ป.ตรี (เทอม 1+2)'!C44+'ผลรวม ระดับบัณฑิต (เทอม 1+2)'!C44</f>
        <v>72</v>
      </c>
      <c r="D6" s="21">
        <f>'ผลรวม ป.ตรี (เทอม 1+2)'!D44+'ผลรวม ระดับบัณฑิต (เทอม 1+2)'!D44</f>
        <v>439</v>
      </c>
      <c r="E6" s="21">
        <f>'ผลรวม ป.ตรี (เทอม 1+2)'!E44+'ผลรวม ระดับบัณฑิต (เทอม 1+2)'!E44</f>
        <v>19</v>
      </c>
      <c r="F6" s="21">
        <f>'ผลรวม ป.ตรี (เทอม 1+2)'!F44+'ผลรวม ระดับบัณฑิต (เทอม 1+2)'!F44</f>
        <v>2420</v>
      </c>
      <c r="G6" s="21">
        <f>'ผลรวม ป.ตรี (เทอม 1+2)'!G44+'ผลรวม ระดับบัณฑิต (เทอม 1+2)'!G44</f>
        <v>4470</v>
      </c>
      <c r="H6" s="21">
        <f>'ผลรวม ป.ตรี (เทอม 1+2)'!H44+'ผลรวม ระดับบัณฑิต (เทอม 1+2)'!H44</f>
        <v>670</v>
      </c>
      <c r="I6" s="21">
        <f>SUM(G6:H6)</f>
        <v>5140</v>
      </c>
      <c r="J6" s="25">
        <f>'ผลรวม ป.ตรี (เทอม 1+2)'!J44+'ผลรวม ระดับบัณฑิต (เทอม 1+2)'!J44</f>
        <v>248.34000000000003</v>
      </c>
      <c r="K6" s="25">
        <f>'ผลรวม ป.ตรี (เทอม 1+2)'!K44+'ผลรวม ระดับบัณฑิต (เทอม 1+2)'!K44</f>
        <v>41.97</v>
      </c>
      <c r="L6" s="21">
        <f>SUM(J6:K6)</f>
        <v>290.31000000000006</v>
      </c>
    </row>
    <row r="7" spans="1:12" ht="24" x14ac:dyDescent="0.2">
      <c r="A7" s="11" t="s">
        <v>13</v>
      </c>
      <c r="B7" s="22">
        <f>'ผลรวม ป.ตรี (เทอม 1+2)'!B45+'ผลรวม ระดับบัณฑิต (เทอม 1+2)'!B45</f>
        <v>563</v>
      </c>
      <c r="C7" s="22">
        <f>'ผลรวม ป.ตรี (เทอม 1+2)'!C45+'ผลรวม ระดับบัณฑิต (เทอม 1+2)'!C45</f>
        <v>513</v>
      </c>
      <c r="D7" s="22">
        <f>'ผลรวม ป.ตรี (เทอม 1+2)'!D45+'ผลรวม ระดับบัณฑิต (เทอม 1+2)'!D45</f>
        <v>635</v>
      </c>
      <c r="E7" s="22">
        <f>'ผลรวม ป.ตรี (เทอม 1+2)'!E45+'ผลรวม ระดับบัณฑิต (เทอม 1+2)'!E45</f>
        <v>72</v>
      </c>
      <c r="F7" s="22">
        <f>'ผลรวม ป.ตรี (เทอม 1+2)'!F45+'ผลรวม ระดับบัณฑิต (เทอม 1+2)'!F45</f>
        <v>6587</v>
      </c>
      <c r="G7" s="22">
        <f>'ผลรวม ป.ตรี (เทอม 1+2)'!G45+'ผลรวม ระดับบัณฑิต (เทอม 1+2)'!G45</f>
        <v>14576</v>
      </c>
      <c r="H7" s="22">
        <f>'ผลรวม ป.ตรี (เทอม 1+2)'!H45+'ผลรวม ระดับบัณฑิต (เทอม 1+2)'!H45</f>
        <v>5945</v>
      </c>
      <c r="I7" s="22">
        <f t="shared" ref="I7:I12" si="0">SUM(G7:H7)</f>
        <v>20521</v>
      </c>
      <c r="J7" s="26">
        <f>'ผลรวม ป.ตรี (เทอม 1+2)'!J45+'ผลรวม ระดับบัณฑิต (เทอม 1+2)'!J45</f>
        <v>809.72</v>
      </c>
      <c r="K7" s="26">
        <f>'ผลรวม ป.ตรี (เทอม 1+2)'!K45+'ผลรวม ระดับบัณฑิต (เทอม 1+2)'!K45</f>
        <v>336.88000000000005</v>
      </c>
      <c r="L7" s="22">
        <f t="shared" ref="L7:L12" si="1">SUM(J7:K7)</f>
        <v>1146.6000000000001</v>
      </c>
    </row>
    <row r="8" spans="1:12" ht="24" x14ac:dyDescent="0.2">
      <c r="A8" s="11" t="s">
        <v>14</v>
      </c>
      <c r="B8" s="22">
        <f>'ผลรวม ป.ตรี (เทอม 1+2)'!B46+'ผลรวม ระดับบัณฑิต (เทอม 1+2)'!B46</f>
        <v>115</v>
      </c>
      <c r="C8" s="22">
        <f>'ผลรวม ป.ตรี (เทอม 1+2)'!C46+'ผลรวม ระดับบัณฑิต (เทอม 1+2)'!C46</f>
        <v>83</v>
      </c>
      <c r="D8" s="22">
        <f>'ผลรวม ป.ตรี (เทอม 1+2)'!D46+'ผลรวม ระดับบัณฑิต (เทอม 1+2)'!D46</f>
        <v>367</v>
      </c>
      <c r="E8" s="22">
        <f>'ผลรวม ป.ตรี (เทอม 1+2)'!E46+'ผลรวม ระดับบัณฑิต (เทอม 1+2)'!E46</f>
        <v>39</v>
      </c>
      <c r="F8" s="22">
        <f>'ผลรวม ป.ตรี (เทอม 1+2)'!F46+'ผลรวม ระดับบัณฑิต (เทอม 1+2)'!F46</f>
        <v>1173</v>
      </c>
      <c r="G8" s="22">
        <f>'ผลรวม ป.ตรี (เทอม 1+2)'!G46+'ผลรวม ระดับบัณฑิต (เทอม 1+2)'!G46</f>
        <v>2716</v>
      </c>
      <c r="H8" s="22">
        <f>'ผลรวม ป.ตรี (เทอม 1+2)'!H46+'ผลรวม ระดับบัณฑิต (เทอม 1+2)'!H46</f>
        <v>0</v>
      </c>
      <c r="I8" s="22">
        <f t="shared" si="0"/>
        <v>2716</v>
      </c>
      <c r="J8" s="26">
        <f>'ผลรวม ป.ตรี (เทอม 1+2)'!J46+'ผลรวม ระดับบัณฑิต (เทอม 1+2)'!J46</f>
        <v>150.92000000000002</v>
      </c>
      <c r="K8" s="26">
        <f>'ผลรวม ป.ตรี (เทอม 1+2)'!K46+'ผลรวม ระดับบัณฑิต (เทอม 1+2)'!K46</f>
        <v>0</v>
      </c>
      <c r="L8" s="22">
        <f t="shared" si="1"/>
        <v>150.92000000000002</v>
      </c>
    </row>
    <row r="9" spans="1:12" ht="24" x14ac:dyDescent="0.2">
      <c r="A9" s="11" t="s">
        <v>15</v>
      </c>
      <c r="B9" s="22">
        <f>'ผลรวม ป.ตรี (เทอม 1+2)'!B47+'ผลรวม ระดับบัณฑิต (เทอม 1+2)'!B47</f>
        <v>436</v>
      </c>
      <c r="C9" s="22">
        <f>'ผลรวม ป.ตรี (เทอม 1+2)'!C47+'ผลรวม ระดับบัณฑิต (เทอม 1+2)'!C47</f>
        <v>244</v>
      </c>
      <c r="D9" s="22">
        <f>'ผลรวม ป.ตรี (เทอม 1+2)'!D47+'ผลรวม ระดับบัณฑิต (เทอม 1+2)'!D47</f>
        <v>433</v>
      </c>
      <c r="E9" s="22">
        <f>'ผลรวม ป.ตรี (เทอม 1+2)'!E47+'ผลรวม ระดับบัณฑิต (เทอม 1+2)'!E47</f>
        <v>150</v>
      </c>
      <c r="F9" s="22">
        <f>'ผลรวม ป.ตรี (เทอม 1+2)'!F47+'ผลรวม ระดับบัณฑิต (เทอม 1+2)'!F47</f>
        <v>8412</v>
      </c>
      <c r="G9" s="22">
        <f>'ผลรวม ป.ตรี (เทอม 1+2)'!G47+'ผลรวม ระดับบัณฑิต (เทอม 1+2)'!G47</f>
        <v>10380</v>
      </c>
      <c r="H9" s="22">
        <f>'ผลรวม ป.ตรี (เทอม 1+2)'!H47+'ผลรวม ระดับบัณฑิต (เทอม 1+2)'!H47</f>
        <v>7221</v>
      </c>
      <c r="I9" s="22">
        <f t="shared" si="0"/>
        <v>17601</v>
      </c>
      <c r="J9" s="26">
        <f>'ผลรวม ป.ตรี (เทอม 1+2)'!J47+'ผลรวม ระดับบัณฑิต (เทอม 1+2)'!J47</f>
        <v>576.66999999999985</v>
      </c>
      <c r="K9" s="26">
        <f>'ผลรวม ป.ตรี (เทอม 1+2)'!K47+'ผลรวม ระดับบัณฑิต (เทอม 1+2)'!K47</f>
        <v>415.50000000000006</v>
      </c>
      <c r="L9" s="22">
        <f t="shared" si="1"/>
        <v>992.16999999999985</v>
      </c>
    </row>
    <row r="10" spans="1:12" ht="24" x14ac:dyDescent="0.2">
      <c r="A10" s="11" t="s">
        <v>16</v>
      </c>
      <c r="B10" s="22">
        <f>'ผลรวม ป.ตรี (เทอม 1+2)'!B48+'ผลรวม ระดับบัณฑิต (เทอม 1+2)'!B48</f>
        <v>547</v>
      </c>
      <c r="C10" s="22">
        <f>'ผลรวม ป.ตรี (เทอม 1+2)'!C48+'ผลรวม ระดับบัณฑิต (เทอม 1+2)'!C48</f>
        <v>399</v>
      </c>
      <c r="D10" s="22">
        <f>'ผลรวม ป.ตรี (เทอม 1+2)'!D48+'ผลรวม ระดับบัณฑิต (เทอม 1+2)'!D48</f>
        <v>620</v>
      </c>
      <c r="E10" s="22">
        <f>'ผลรวม ป.ตรี (เทอม 1+2)'!E48+'ผลรวม ระดับบัณฑิต (เทอม 1+2)'!E48</f>
        <v>48</v>
      </c>
      <c r="F10" s="22">
        <f>'ผลรวม ป.ตรี (เทอม 1+2)'!F48+'ผลรวม ระดับบัณฑิต (เทอม 1+2)'!F48</f>
        <v>5574</v>
      </c>
      <c r="G10" s="22">
        <f>'ผลรวม ป.ตรี (เทอม 1+2)'!G48+'ผลรวม ระดับบัณฑิต (เทอม 1+2)'!G48</f>
        <v>8945</v>
      </c>
      <c r="H10" s="22">
        <f>'ผลรวม ป.ตรี (เทอม 1+2)'!H48+'ผลรวม ระดับบัณฑิต (เทอม 1+2)'!H48</f>
        <v>4538</v>
      </c>
      <c r="I10" s="22">
        <f t="shared" si="0"/>
        <v>13483</v>
      </c>
      <c r="J10" s="26">
        <f>'ผลรวม ป.ตรี (เทอม 1+2)'!J48+'ผลรวม ระดับบัณฑิต (เทอม 1+2)'!J48</f>
        <v>496.92999999999995</v>
      </c>
      <c r="K10" s="26">
        <f>'ผลรวม ป.ตรี (เทอม 1+2)'!K48+'ผลรวม ระดับบัณฑิต (เทอม 1+2)'!K48</f>
        <v>268.35999999999996</v>
      </c>
      <c r="L10" s="22">
        <f t="shared" si="1"/>
        <v>765.29</v>
      </c>
    </row>
    <row r="11" spans="1:12" ht="24" x14ac:dyDescent="0.2">
      <c r="A11" s="11" t="s">
        <v>17</v>
      </c>
      <c r="B11" s="22">
        <f>'ผลรวม ป.ตรี (เทอม 1+2)'!B49+'ผลรวม ระดับบัณฑิต (เทอม 1+2)'!B49</f>
        <v>431</v>
      </c>
      <c r="C11" s="22">
        <f>'ผลรวม ป.ตรี (เทอม 1+2)'!C49+'ผลรวม ระดับบัณฑิต (เทอม 1+2)'!C49</f>
        <v>279</v>
      </c>
      <c r="D11" s="22">
        <f>'ผลรวม ป.ตรี (เทอม 1+2)'!D49+'ผลรวม ระดับบัณฑิต (เทอม 1+2)'!D49</f>
        <v>128</v>
      </c>
      <c r="E11" s="22">
        <f>'ผลรวม ป.ตรี (เทอม 1+2)'!E49+'ผลรวม ระดับบัณฑิต (เทอม 1+2)'!E49</f>
        <v>68</v>
      </c>
      <c r="F11" s="22">
        <f>'ผลรวม ป.ตรี (เทอม 1+2)'!F49+'ผลรวม ระดับบัณฑิต (เทอม 1+2)'!F49</f>
        <v>5430</v>
      </c>
      <c r="G11" s="22">
        <f>'ผลรวม ป.ตรี (เทอม 1+2)'!G49+'ผลรวม ระดับบัณฑิต (เทอม 1+2)'!G49</f>
        <v>6784</v>
      </c>
      <c r="H11" s="22">
        <f>'ผลรวม ป.ตรี (เทอม 1+2)'!H49+'ผลรวม ระดับบัณฑิต (เทอม 1+2)'!H49</f>
        <v>5937</v>
      </c>
      <c r="I11" s="22">
        <f t="shared" si="0"/>
        <v>12721</v>
      </c>
      <c r="J11" s="26">
        <f>'ผลรวม ป.ตรี (เทอม 1+2)'!J49+'ผลรวม ระดับบัณฑิต (เทอม 1+2)'!J49</f>
        <v>376.90000000000009</v>
      </c>
      <c r="K11" s="26">
        <f>'ผลรวม ป.ตรี (เทอม 1+2)'!K49+'ผลรวม ระดับบัณฑิต (เทอม 1+2)'!K49</f>
        <v>342.3</v>
      </c>
      <c r="L11" s="22">
        <f t="shared" si="1"/>
        <v>719.2</v>
      </c>
    </row>
    <row r="12" spans="1:12" ht="24" x14ac:dyDescent="0.2">
      <c r="A12" s="12" t="s">
        <v>18</v>
      </c>
      <c r="B12" s="22">
        <f>'ผลรวม ป.ตรี (เทอม 1+2)'!B50+'ผลรวม ระดับบัณฑิต (เทอม 1+2)'!B50</f>
        <v>191</v>
      </c>
      <c r="C12" s="22">
        <f>'ผลรวม ป.ตรี (เทอม 1+2)'!C50+'ผลรวม ระดับบัณฑิต (เทอม 1+2)'!C50</f>
        <v>105</v>
      </c>
      <c r="D12" s="22">
        <f>'ผลรวม ป.ตรี (เทอม 1+2)'!D50+'ผลรวม ระดับบัณฑิต (เทอม 1+2)'!D50</f>
        <v>485</v>
      </c>
      <c r="E12" s="22">
        <f>'ผลรวม ป.ตรี (เทอม 1+2)'!E50+'ผลรวม ระดับบัณฑิต (เทอม 1+2)'!E50</f>
        <v>46</v>
      </c>
      <c r="F12" s="22">
        <f>'ผลรวม ป.ตรี (เทอม 1+2)'!F50+'ผลรวม ระดับบัณฑิต (เทอม 1+2)'!F50</f>
        <v>2703</v>
      </c>
      <c r="G12" s="22">
        <f>'ผลรวม ป.ตรี (เทอม 1+2)'!G50+'ผลรวม ระดับบัณฑิต (เทอม 1+2)'!G50</f>
        <v>5588</v>
      </c>
      <c r="H12" s="22">
        <f>'ผลรวม ป.ตรี (เทอม 1+2)'!H50+'ผลรวม ระดับบัณฑิต (เทอม 1+2)'!H50</f>
        <v>60</v>
      </c>
      <c r="I12" s="23">
        <f t="shared" si="0"/>
        <v>5648</v>
      </c>
      <c r="J12" s="27">
        <f>'ผลรวม ป.ตรี (เทอม 1+2)'!J50+'ผลรวม ระดับบัณฑิต (เทอม 1+2)'!J50</f>
        <v>310.33</v>
      </c>
      <c r="K12" s="27">
        <f>'ผลรวม ป.ตรี (เทอม 1+2)'!K50+'ผลรวม ระดับบัณฑิต (เทอม 1+2)'!K50</f>
        <v>5</v>
      </c>
      <c r="L12" s="23">
        <f t="shared" si="1"/>
        <v>315.33</v>
      </c>
    </row>
    <row r="13" spans="1:12" ht="24" x14ac:dyDescent="0.2">
      <c r="A13" s="16" t="s">
        <v>11</v>
      </c>
      <c r="B13" s="24">
        <f>SUM(B6:B12)</f>
        <v>2585</v>
      </c>
      <c r="C13" s="24">
        <f t="shared" ref="C13:L13" si="2">SUM(C6:C12)</f>
        <v>1695</v>
      </c>
      <c r="D13" s="24">
        <f t="shared" si="2"/>
        <v>3107</v>
      </c>
      <c r="E13" s="24">
        <f t="shared" si="2"/>
        <v>442</v>
      </c>
      <c r="F13" s="24">
        <f t="shared" si="2"/>
        <v>32299</v>
      </c>
      <c r="G13" s="24">
        <f t="shared" si="2"/>
        <v>53459</v>
      </c>
      <c r="H13" s="24">
        <f t="shared" si="2"/>
        <v>24371</v>
      </c>
      <c r="I13" s="24">
        <f t="shared" si="2"/>
        <v>77830</v>
      </c>
      <c r="J13" s="24">
        <f t="shared" si="2"/>
        <v>2969.81</v>
      </c>
      <c r="K13" s="24">
        <f t="shared" si="2"/>
        <v>1410.01</v>
      </c>
      <c r="L13" s="24">
        <f t="shared" si="2"/>
        <v>4379.82</v>
      </c>
    </row>
  </sheetData>
  <mergeCells count="11">
    <mergeCell ref="L4:L5"/>
    <mergeCell ref="A1:L1"/>
    <mergeCell ref="A2:L2"/>
    <mergeCell ref="A4:A5"/>
    <mergeCell ref="B4:B5"/>
    <mergeCell ref="C4:D4"/>
    <mergeCell ref="E4:E5"/>
    <mergeCell ref="F4:F5"/>
    <mergeCell ref="G4:H4"/>
    <mergeCell ref="I4:I5"/>
    <mergeCell ref="J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ผลรวม ป.ตรี (เทอม 1+2)</vt:lpstr>
      <vt:lpstr>ผลรวม ระดับบัณฑิต (เทอม 1+2)</vt:lpstr>
      <vt:lpstr>สรุปผลรวม ป.ตรี+ป.บัณฑิต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</dc:creator>
  <cp:lastModifiedBy>MC</cp:lastModifiedBy>
  <cp:lastPrinted>2016-02-04T11:07:47Z</cp:lastPrinted>
  <dcterms:created xsi:type="dcterms:W3CDTF">2016-02-04T10:18:36Z</dcterms:created>
  <dcterms:modified xsi:type="dcterms:W3CDTF">2016-02-05T02:58:31Z</dcterms:modified>
</cp:coreProperties>
</file>