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raporn\Google Drive\ScienceFaculty\sci_QA\SAR2558_science\SAR2558_QA_progress_6and9month\"/>
    </mc:Choice>
  </mc:AlternateContent>
  <bookViews>
    <workbookView xWindow="0" yWindow="360" windowWidth="15360" windowHeight="7395" tabRatio="802"/>
  </bookViews>
  <sheets>
    <sheet name="ผู้รับผิดชอบตัวบ่งชี้ ระดับ คณะ" sheetId="1" r:id="rId1"/>
    <sheet name="ตบช 2.1" sheetId="3" r:id="rId2"/>
    <sheet name="ตบช 2.2" sheetId="6" r:id="rId3"/>
    <sheet name="ตบช 2.3" sheetId="7" r:id="rId4"/>
  </sheets>
  <externalReferences>
    <externalReference r:id="rId5"/>
  </externalReferences>
  <definedNames>
    <definedName name="_xlnm.Print_Area" localSheetId="1">'ตบช 2.1'!$A$1:$D$19</definedName>
    <definedName name="_xlnm.Print_Area" localSheetId="2">'ตบช 2.2'!$A$1:$K$71</definedName>
    <definedName name="_xlnm.Print_Area" localSheetId="3">'ตบช 2.3'!$A$1:$F$101</definedName>
    <definedName name="_xlnm.Print_Area" localSheetId="0">'ผู้รับผิดชอบตัวบ่งชี้ ระดับ คณะ'!$A$1:$I$8</definedName>
    <definedName name="_xlnm.Print_Titles" localSheetId="0">'ผู้รับผิดชอบตัวบ่งชี้ ระดับ คณะ'!$1:$5</definedName>
  </definedNames>
  <calcPr calcId="152511"/>
</workbook>
</file>

<file path=xl/calcChain.xml><?xml version="1.0" encoding="utf-8"?>
<calcChain xmlns="http://schemas.openxmlformats.org/spreadsheetml/2006/main">
  <c r="I8" i="1" l="1"/>
  <c r="I7" i="1"/>
  <c r="I6" i="1"/>
  <c r="C12" i="7"/>
  <c r="I37" i="7"/>
  <c r="G37" i="7"/>
  <c r="I34" i="7"/>
  <c r="G34" i="7"/>
  <c r="I32" i="7"/>
  <c r="G32" i="7"/>
  <c r="G23" i="7"/>
  <c r="I23" i="7" s="1"/>
  <c r="I17" i="7"/>
  <c r="G17" i="7"/>
  <c r="C11" i="6"/>
  <c r="C14" i="6"/>
  <c r="C12" i="6"/>
  <c r="G26" i="6" l="1"/>
  <c r="G69" i="6"/>
  <c r="G68" i="6"/>
  <c r="G67" i="6"/>
  <c r="G66" i="6"/>
  <c r="G63" i="6"/>
  <c r="G62" i="6"/>
  <c r="G61" i="6"/>
  <c r="G60" i="6"/>
  <c r="G59" i="6" l="1"/>
  <c r="G58" i="6"/>
  <c r="G57" i="6"/>
  <c r="G56" i="6"/>
  <c r="G55" i="6"/>
  <c r="G54" i="6"/>
  <c r="G53" i="6"/>
  <c r="G52" i="6"/>
  <c r="G51" i="6"/>
  <c r="G50" i="6"/>
  <c r="G49" i="6"/>
  <c r="G48" i="6"/>
  <c r="G47" i="6"/>
  <c r="G46" i="6"/>
  <c r="G45" i="6"/>
  <c r="G44" i="6"/>
  <c r="G37" i="6"/>
  <c r="G35" i="6"/>
  <c r="G34" i="6"/>
  <c r="G33" i="6"/>
  <c r="G32" i="6"/>
  <c r="G31" i="6"/>
  <c r="G30" i="6"/>
  <c r="G29" i="6"/>
  <c r="G28" i="6"/>
  <c r="G27" i="6"/>
  <c r="G25" i="6"/>
  <c r="G24" i="6"/>
  <c r="G23" i="6"/>
  <c r="G22" i="6"/>
  <c r="G21" i="6"/>
  <c r="G20" i="6"/>
  <c r="G19" i="6"/>
  <c r="G18" i="6"/>
  <c r="A39" i="7" l="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l="1"/>
  <c r="A90" i="7" s="1"/>
  <c r="A91" i="7" s="1"/>
  <c r="A92" i="7" s="1"/>
  <c r="A93" i="7" s="1"/>
  <c r="A94" i="7" s="1"/>
  <c r="A95" i="7" s="1"/>
  <c r="A96" i="7" s="1"/>
  <c r="A97" i="7" s="1"/>
  <c r="A98" i="7" s="1"/>
  <c r="A99" i="7" s="1"/>
  <c r="A100" i="7" s="1"/>
  <c r="A101" i="7" s="1"/>
  <c r="A19" i="6"/>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G17" i="6" l="1"/>
  <c r="C13" i="7" l="1"/>
  <c r="C11" i="7" l="1"/>
</calcChain>
</file>

<file path=xl/comments1.xml><?xml version="1.0" encoding="utf-8"?>
<comments xmlns="http://schemas.openxmlformats.org/spreadsheetml/2006/main">
  <authors>
    <author>admin</author>
  </authors>
  <commentList>
    <comment ref="C7" authorId="0" shapeId="0">
      <text>
        <r>
          <rPr>
            <b/>
            <sz val="9"/>
            <color indexed="81"/>
            <rFont val="Tahoma"/>
            <family val="2"/>
          </rPr>
          <t>admin:</t>
        </r>
        <r>
          <rPr>
            <sz val="9"/>
            <color indexed="81"/>
            <rFont val="Tahoma"/>
            <family val="2"/>
          </rPr>
          <t xml:space="preserve">
C: Complete
I: Incomplete
N/A: ไม่มีข้อมูลใดๆ </t>
        </r>
      </text>
    </comment>
  </commentList>
</comments>
</file>

<file path=xl/comments2.xml><?xml version="1.0" encoding="utf-8"?>
<comments xmlns="http://schemas.openxmlformats.org/spreadsheetml/2006/main">
  <authors>
    <author>admin</author>
  </authors>
  <commentList>
    <comment ref="C8" authorId="0" shapeId="0">
      <text>
        <r>
          <rPr>
            <b/>
            <sz val="9"/>
            <color indexed="81"/>
            <rFont val="Tahoma"/>
            <family val="2"/>
          </rPr>
          <t>admin:</t>
        </r>
        <r>
          <rPr>
            <sz val="9"/>
            <color indexed="81"/>
            <rFont val="Tahoma"/>
            <family val="2"/>
          </rPr>
          <t xml:space="preserve">
C: Complete
I: Incomplete
N/A: ไม่มีข้อมูลใดๆ </t>
        </r>
      </text>
    </comment>
  </commentList>
</comments>
</file>

<file path=xl/comments3.xml><?xml version="1.0" encoding="utf-8"?>
<comments xmlns="http://schemas.openxmlformats.org/spreadsheetml/2006/main">
  <authors>
    <author>admin</author>
  </authors>
  <commentList>
    <comment ref="C8" authorId="0" shapeId="0">
      <text>
        <r>
          <rPr>
            <b/>
            <sz val="9"/>
            <color indexed="81"/>
            <rFont val="Tahoma"/>
            <family val="2"/>
          </rPr>
          <t>admin:</t>
        </r>
        <r>
          <rPr>
            <sz val="9"/>
            <color indexed="81"/>
            <rFont val="Tahoma"/>
            <family val="2"/>
          </rPr>
          <t xml:space="preserve">
C: Complete
I: Incomplete
N/A: ไม่มีข้อมูลใดๆ </t>
        </r>
      </text>
    </comment>
  </commentList>
</comments>
</file>

<file path=xl/sharedStrings.xml><?xml version="1.0" encoding="utf-8"?>
<sst xmlns="http://schemas.openxmlformats.org/spreadsheetml/2006/main" count="694" uniqueCount="369">
  <si>
    <t>ชนิดของ</t>
  </si>
  <si>
    <t>ตัวบ่งชี้</t>
  </si>
  <si>
    <t>การคิดรอบปี</t>
  </si>
  <si>
    <t>การศึกษา</t>
  </si>
  <si>
    <t>ปฏิทิน</t>
  </si>
  <si>
    <t>งบประมาณ</t>
  </si>
  <si>
    <t>ผู้กำกับตัวบ่งชี้</t>
  </si>
  <si>
    <t>เจ้าหน้าที่รวบรวมข้อมูล</t>
  </si>
  <si>
    <t>P</t>
  </si>
  <si>
    <t>I</t>
  </si>
  <si>
    <t>O</t>
  </si>
  <si>
    <t xml:space="preserve">   </t>
  </si>
  <si>
    <t xml:space="preserve">                                      </t>
  </si>
  <si>
    <t>องค์ประกอบการประกันคุณภาพคณะหรือหน่วยงานเทียบเท่า/ตัวบ่งชี้</t>
  </si>
  <si>
    <t>รูปแบบการประกันระดับคณะ</t>
  </si>
  <si>
    <t xml:space="preserve">                                                                                                 การประเมินคุณภาพการศึกษาภายใน ระดับคณะหรือหน่วยงานเทียบเท่า </t>
  </si>
  <si>
    <t>2. การวิจัย</t>
  </si>
  <si>
    <r>
      <rPr>
        <b/>
        <sz val="15"/>
        <color theme="1"/>
        <rFont val="TH SarabunPSK"/>
        <family val="2"/>
      </rPr>
      <t xml:space="preserve"> สกอ. 2.2</t>
    </r>
    <r>
      <rPr>
        <sz val="15"/>
        <color theme="1"/>
        <rFont val="TH SarabunPSK"/>
        <family val="2"/>
      </rPr>
      <t xml:space="preserve">  เงินสนับสนุนงานวิจัยและงานสร้างสรรค์</t>
    </r>
  </si>
  <si>
    <r>
      <rPr>
        <b/>
        <sz val="15"/>
        <color theme="1"/>
        <rFont val="TH SarabunPSK"/>
        <family val="2"/>
      </rPr>
      <t xml:space="preserve"> สกอ.  2.3</t>
    </r>
    <r>
      <rPr>
        <sz val="15"/>
        <color theme="1"/>
        <rFont val="TH SarabunPSK"/>
        <family val="2"/>
      </rPr>
      <t xml:space="preserve">  ผลงานทางวิชาการของอาจารย์ประจำและนักวิจัย</t>
    </r>
  </si>
  <si>
    <t>เกณฑ์การประเมิน</t>
  </si>
  <si>
    <t>เกณฑ์มาตรฐาน</t>
  </si>
  <si>
    <r>
      <rPr>
        <b/>
        <sz val="16"/>
        <color theme="1"/>
        <rFont val="TH SarabunPSK"/>
        <family val="2"/>
      </rPr>
      <t xml:space="preserve">ชนิดของตัวบ่งชี้ : </t>
    </r>
    <r>
      <rPr>
        <sz val="16"/>
        <color theme="1"/>
        <rFont val="TH SarabunPSK"/>
        <family val="2"/>
      </rPr>
      <t xml:space="preserve"> ปัจจัยนำเข้า</t>
    </r>
  </si>
  <si>
    <t>หลักฐาน</t>
  </si>
  <si>
    <t>ข้อ</t>
  </si>
  <si>
    <t>ชนิดของตัวบ่งชี้ :   กระบวนการ</t>
  </si>
  <si>
    <r>
      <t>ผู้กำกับตัวบ่งชี้  :</t>
    </r>
    <r>
      <rPr>
        <sz val="16"/>
        <color theme="1"/>
        <rFont val="TH SarabunPSK"/>
        <family val="2"/>
      </rPr>
      <t xml:space="preserve"> รองคณบดีฝ่ายวางแผนฯ, หัวหน้าภาควิชาฟิสิกส์,หัวหน้าภาควิชาชีววิทยา</t>
    </r>
  </si>
  <si>
    <r>
      <rPr>
        <b/>
        <sz val="16"/>
        <color theme="1"/>
        <rFont val="TH SarabunPSK"/>
        <family val="2"/>
      </rPr>
      <t>ตัวบ่งชี้ที่  สกอ. 2.2 :</t>
    </r>
    <r>
      <rPr>
        <sz val="16"/>
        <color theme="1"/>
        <rFont val="TH SarabunPSK"/>
        <family val="2"/>
      </rPr>
      <t xml:space="preserve"> เงินสนับสนุนงานวิจัยและงานสร้างสรรค์</t>
    </r>
  </si>
  <si>
    <t>จัดสรรงบประมาณ เพื่อเป็นทุนวิจัยหรืองานสร้างสรรค์</t>
  </si>
  <si>
    <t>จัดสรรงบประมาณ เพื่อสนับสนุนการเผยแพร่ผลงานวิจัยหรืองานสร้างสรรค์ในการประชุมวิชาการหรือการตีพิมพ์ในวารสารระดับชาติหรือนานาชาติ</t>
  </si>
  <si>
    <r>
      <rPr>
        <b/>
        <sz val="16"/>
        <color theme="1"/>
        <rFont val="TH SarabunPSK"/>
        <family val="2"/>
      </rPr>
      <t>ตัวบ่งชี้ที่  สกอ. 2.3 :</t>
    </r>
    <r>
      <rPr>
        <sz val="16"/>
        <color theme="1"/>
        <rFont val="TH SarabunPSK"/>
        <family val="2"/>
      </rPr>
      <t xml:space="preserve"> ผลงานทางวิชาการของอาจารย์ประจำและนักวิจัย</t>
    </r>
  </si>
  <si>
    <r>
      <rPr>
        <b/>
        <sz val="16"/>
        <color theme="1"/>
        <rFont val="TH SarabunPSK"/>
        <family val="2"/>
      </rPr>
      <t xml:space="preserve">ชนดของตัวบ่งชี้ : </t>
    </r>
    <r>
      <rPr>
        <sz val="16"/>
        <color theme="1"/>
        <rFont val="TH SarabunPSK"/>
        <family val="2"/>
      </rPr>
      <t xml:space="preserve"> ผลลัพธ์</t>
    </r>
  </si>
  <si>
    <r>
      <t>ผู้กำกับตัวบ่งชี้  :</t>
    </r>
    <r>
      <rPr>
        <sz val="16"/>
        <color theme="1"/>
        <rFont val="TH SarabunPSK"/>
        <family val="2"/>
      </rPr>
      <t xml:space="preserve">  รองคณบดีฝ่ายวางแผนฯ, หัวหน้าภาควิชาฟิสิกส์,หัวหน้าภาควิชาชีววิทยา</t>
    </r>
  </si>
  <si>
    <t>มีระบบสารสนเทศเพื่อการบริหารงานวิจัยที่สามารถนำไปใช้ประโยชน์ในการบริหารงานวิจัย หรืองานสร้างสรรค์</t>
  </si>
  <si>
    <t>สนับสนุนพันธกิจด้านการวิจัยหรืองานสร้างสรรค์ ในประเด็นต่อไปนี้
- ห้องปฏิบัติการหรือห้องปฏิบัติงานสร้างสรรค์ หรือหน่วยวิจัย หรือศูนย์เครื่องมือ หรือศูนย์ให้คำปรึกษาและสนับสนุนการวิจัยหรืองานสร้างสรรค์
- ห้องสมุดหรือแหล่งค้นคว้าข้อมูลสนับสนุนการวิจัยหรืองานสร้างสรรค์
- สิ่งอำนวยความสะดวกหรือการรักษาความปลอดภัยในการวิจัยหรือการผลิตงานสร้างสรรค์ เช่น ระบบเทคโนโลยีสารสนเทศ ระบบรักษาความปลอดภัย ในห้องปฏิบัติการ
- กิจกรรมวิชาการที่ส่งเสริมงานวิจัยหรืองานสร้างสรรค์ เช่น การจัดประชุมวิชาการ การจัดแสดงงานสร้างสรรค์ การจัดให้มีศาสตราจารย์อาคันตุกะหรือศาสตราจารย์ รับเชิญ (visiting professor)</t>
  </si>
  <si>
    <t>มีการพัฒนาสมรรถนะอาจารย์และนักวิจัย มีการสร้างขวัญและกำลังใจตลอดจนยกย่องอาจารย์และนักวิจัยที่มีผลงานวิจัยหรืองานสร้างสรรค์ดีเด่น</t>
  </si>
  <si>
    <t>มีระบบและกลไกเพื่อช่วยในการคุ้มครองสิทธิ์ของงานวิจัยหรืองานสร้างสรรค์ที่นำไปใช้ประโยชน์และดำเนินการตามระบบที่กำหนด</t>
  </si>
  <si>
    <t>รองคณบดีฝ่ายวางแผนฯ
หัวหน้าภาคฟิสิกส์
หัวหน้าภาคชีววิทยา</t>
  </si>
  <si>
    <r>
      <rPr>
        <b/>
        <sz val="14"/>
        <color theme="1"/>
        <rFont val="TH SarabunPSK"/>
        <family val="2"/>
      </rPr>
      <t>ตัวบ่งชี้ที่  สกอ. 2.1 :</t>
    </r>
    <r>
      <rPr>
        <sz val="14"/>
        <color theme="1"/>
        <rFont val="TH SarabunPSK"/>
        <family val="2"/>
      </rPr>
      <t xml:space="preserve"> ระบบและกลไกการบริหารและพัฒนางานวิจัยหรืองานสร้างสรรค์</t>
    </r>
  </si>
  <si>
    <r>
      <t xml:space="preserve">การคิดรอบปี :    </t>
    </r>
    <r>
      <rPr>
        <sz val="14"/>
        <color theme="1"/>
        <rFont val="TH SarabunPSK"/>
        <family val="2"/>
      </rPr>
      <t>ปีการศึกษา</t>
    </r>
  </si>
  <si>
    <r>
      <t>ผู้กำกับตัวบ่งชี้  :</t>
    </r>
    <r>
      <rPr>
        <sz val="14"/>
        <color theme="1"/>
        <rFont val="TH SarabunPSK"/>
        <family val="2"/>
      </rPr>
      <t xml:space="preserve"> รองคณบดีฝ่ายวางแผนฯ, หัวหน้าภาควิชาฟิสิกส์,หัวหน้าภาควิชาชีววิทยา</t>
    </r>
  </si>
  <si>
    <t>คะแนนที่ได้</t>
  </si>
  <si>
    <t>6 ข้อ - 5 คะแนน</t>
  </si>
  <si>
    <t>5 ข้อ - 4 คะแนน</t>
  </si>
  <si>
    <t>3-4 ข้อ - 3 คะแนน</t>
  </si>
  <si>
    <t>2 ข้อ - 2 คะแนน</t>
  </si>
  <si>
    <t>1 ข้อ - 1 คะแนน</t>
  </si>
  <si>
    <r>
      <rPr>
        <b/>
        <sz val="15"/>
        <color theme="1"/>
        <rFont val="TH SarabunPSK"/>
        <family val="2"/>
      </rPr>
      <t xml:space="preserve"> สกอ. 2.1</t>
    </r>
    <r>
      <rPr>
        <sz val="15"/>
        <color theme="1"/>
        <rFont val="TH SarabunPSK"/>
        <family val="2"/>
      </rPr>
      <t xml:space="preserve">  ระบบและกลไกการบริหารและพัฒนางานวิจัยหรืองานสร้างสรรค์</t>
    </r>
  </si>
  <si>
    <t>จำนวนเงินสนับสนุน (รวมทุกภาค)</t>
  </si>
  <si>
    <t>จำนวนอาจารย์ประจำและนักวิจัย</t>
  </si>
  <si>
    <t>ผลรวมถ่วงน้ำหนักของผลงานทางวิชาการ</t>
  </si>
  <si>
    <t>โดยการแปลงค่าร้อยละของผลรวมถ่วงน้ำหนักของผลงานทางวิชาการของอาจารย์ประจำและนักวิจัยเป็นคะแนนระหว่าง 0 - 5 เกณฑ์แบ่งกลุ่มตามสาขาวิชา (กลุ่มสาขาวิชาวิทยาศาสตร์และเทคโนโลยี) คะแนนเต็ม 5 =  ร้อยละ 60 ขึ้นไป</t>
  </si>
  <si>
    <r>
      <t xml:space="preserve">การคิดรอบปี :   </t>
    </r>
    <r>
      <rPr>
        <sz val="16"/>
        <color theme="1"/>
        <rFont val="TH SarabunPSK"/>
        <family val="2"/>
      </rPr>
      <t>ปีการศึกษา</t>
    </r>
  </si>
  <si>
    <t>การคิดรอบปี : ปีปฏิทิน/ปีการศึกษา</t>
  </si>
  <si>
    <r>
      <t xml:space="preserve">เจ้าหน้าที่รวบรวมข้อมูล :  </t>
    </r>
    <r>
      <rPr>
        <sz val="14"/>
        <color theme="1"/>
        <rFont val="TH SarabunPSK"/>
        <family val="2"/>
      </rPr>
      <t>อ.สุกัญญา อินทรภักดิ์,ผศ.มณีกานต์ น้ำสะอาด,ผศ.วลัยกร นิตยพัฒน์,ผศ.เฉลิมวัฒน์  วงศ์วาณิช</t>
    </r>
  </si>
  <si>
    <t xml:space="preserve">                              อ.อมรมาศ กีรติสิน,อ.วิศรุตตา อัตถากร, คุณนพวรรณ หงษ์ทอง, คุณปราณี ประสงค์</t>
  </si>
  <si>
    <t xml:space="preserve">                                อ.อมรมาศ กีรติสิน,อ.วิศรุตตา อัตถากร, คุณนพวรรณ หงษ์ทอง, คุณปราณี ประสงค์</t>
  </si>
  <si>
    <r>
      <t xml:space="preserve">เจ้าหน้าที่รวบรวมข้อมูล: </t>
    </r>
    <r>
      <rPr>
        <sz val="16"/>
        <color theme="1"/>
        <rFont val="TH SarabunPSK"/>
        <family val="2"/>
      </rPr>
      <t xml:space="preserve"> อ.สุกัญญา อินทรภักดิ์,ผศ.มณีกานต์ น้ำสะอาด,ผศ.วลัยกร นิตยพัฒน์,ผศ.เฉลิมวัฒน์  วงศ์วาณิช</t>
    </r>
  </si>
  <si>
    <r>
      <t>เจ้าหน้าที่รวบรวมข้อมูล :</t>
    </r>
    <r>
      <rPr>
        <sz val="16"/>
        <color theme="1"/>
        <rFont val="TH SarabunPSK"/>
        <family val="2"/>
      </rPr>
      <t xml:space="preserve"> อ.สุกัญญา อินทรภักดิ์,ผศ.มณีกานต์ น้ำสะอาด,ผศ.วลัยกร นิตยพัฒน์,ผศ.เฉลิมวัฒน์  วงศ์วาณิช</t>
    </r>
  </si>
  <si>
    <t xml:space="preserve">                             อ.อมรมาศ กีรติสิน,อ.วิศรุตตา อัตถากร, คุณนพวรรณ หงษ์ทอง, คุณปราณี ประสงค์</t>
  </si>
  <si>
    <t>คะแนนประเมินตนเองรอบ 6 เดือน</t>
  </si>
  <si>
    <t xml:space="preserve">                                                                                                     คณะวิทยาศาสตร์ มหาวิทยาลัยศรีนครินทรวิโรฒ ปีการศึกษา 2558</t>
  </si>
  <si>
    <t xml:space="preserve">สถานะ (C, I, N/A) </t>
  </si>
  <si>
    <r>
      <t xml:space="preserve">ผู้ช่วยศาสตราจารย์มณีกานต์  น้ำสอาด
ผู้ช่วยศาสตราจารย์วลัยกร นิตยพัฒน์
ผู้ช่วยศาสตราจารย์เฉลิมวัฒน์ วงศ์วาณิช
ผู้ช่วยศาสตราจารย์สุรศักดิ์ ละลอกน้ำ
</t>
    </r>
    <r>
      <rPr>
        <sz val="15"/>
        <rFont val="TH SarabunPSK"/>
        <family val="2"/>
      </rPr>
      <t xml:space="preserve">อาจารย์วิศรุตตา  อัตถากร
อาจารย์สุกัญญา  อินทรภักดิ์
คุณนพวรรณ  หงษ์ทอง
คุณปราณี  ประสงค์
</t>
    </r>
  </si>
  <si>
    <t>ที่</t>
  </si>
  <si>
    <t>ชื่อผู้ได้รับทุน</t>
  </si>
  <si>
    <t>ชื่องานวิจัยที่ได้รับทุน</t>
  </si>
  <si>
    <t>รหัสเอกสารหลักฐาน</t>
  </si>
  <si>
    <t>ทุนภายใน/ภายนอก</t>
  </si>
  <si>
    <t>หมายเหตุ</t>
  </si>
  <si>
    <t>ภายใน</t>
  </si>
  <si>
    <t>ภายนอก</t>
  </si>
  <si>
    <t>สัดส่วน</t>
  </si>
  <si>
    <t>ตัวอย่าง</t>
  </si>
  <si>
    <t>ชื่อวิจัย</t>
  </si>
  <si>
    <t>ม.ค. 2558- ก.ย. 2558</t>
  </si>
  <si>
    <t>ลำดับที่</t>
  </si>
  <si>
    <t>ชื่อบทความวิจัยวิชาการ งานสร้างสรรค์</t>
  </si>
  <si>
    <t>ชื่อเจ้าของผลงาน</t>
  </si>
  <si>
    <t>รหัสเอกสาร</t>
  </si>
  <si>
    <t>ระยะเวลาที่เผยแพร่</t>
  </si>
  <si>
    <t>บทความวิจัย/บทความวิชาการ ระดับชาติ(ค่าน้ำหนัก 0.20)</t>
  </si>
  <si>
    <t xml:space="preserve">บทความวิจัย/บทความวิชาการ ระดับนานาชาติ ไม่ได้อยู่ในฐานตามประกาศ ก.พ.อ.(ค่าน้ำหนัก 0.4) </t>
  </si>
  <si>
    <t>บทความวิจัย/บทความวิชาการ ที่ปรากฎในฐานข้อมูล TCI กลุ่มที่ 2 (ค่าน้ำหนัก 0.60)</t>
  </si>
  <si>
    <t>วารสารทางวิชาการ ระดับนานาชาติ ที่ไม่ได้อยู่ในฐานตาม ก.พ.อ. แต่นำเสนอสภามหาวิทยาลัยอนุมัติ (ค่าน้ำหนัก 0.80)</t>
  </si>
  <si>
    <t>วารสารทางวิชาการ ระดับนานาชาติ อยู่ในฐานตาม ก.พ.อ.(ค่าน้ำหนัก 1.00)</t>
  </si>
  <si>
    <t>ภาควิชา</t>
  </si>
  <si>
    <t>ชีววิทยา</t>
  </si>
  <si>
    <t>คณิตศาสตร์</t>
  </si>
  <si>
    <t>เคมี</t>
  </si>
  <si>
    <t>ฟิสิกส์</t>
  </si>
  <si>
    <t>ระยะเวลาที่รับทุน 
(วันที่รับ – วันที่สิ้นสุด)</t>
  </si>
  <si>
    <t>เดือนกุมภาพันธ์ 2559</t>
  </si>
  <si>
    <t xml:space="preserve">เดือนมกราคม 2559 </t>
  </si>
  <si>
    <t>เดือนมีนาคม 2558</t>
  </si>
  <si>
    <t>เดือนกรกฎาคม 2558</t>
  </si>
  <si>
    <t>เดือนพฤศจิกายน 2558</t>
  </si>
  <si>
    <t>เดือนกุมภาพันธ์ 2558</t>
  </si>
  <si>
    <t>เดือนธันวาคม 2557</t>
  </si>
  <si>
    <t>เดือนมกราคม 2558</t>
  </si>
  <si>
    <t>คหกรรมศาสตร์</t>
  </si>
  <si>
    <t>เดือนเมษายน 2558</t>
  </si>
  <si>
    <t>เดือนตุลาคม 2558</t>
  </si>
  <si>
    <t>เดือนธันวาคม 2558</t>
  </si>
  <si>
    <t>เดือนกันยายน 2558</t>
  </si>
  <si>
    <t>เดือนพฤศจิกายน 2557</t>
  </si>
  <si>
    <t>เดือนตุลาคม 2557</t>
  </si>
  <si>
    <t>พ.ศ. 2558</t>
  </si>
  <si>
    <t>year 2015</t>
  </si>
  <si>
    <t>เดือนมิถุนายน 2558</t>
  </si>
  <si>
    <t>เดือนสิงหาคม 2558</t>
  </si>
  <si>
    <t>เดือนพฤษภาคม 2558</t>
  </si>
  <si>
    <t>เดือนมิถุนายน 2557</t>
  </si>
  <si>
    <t>พ.ศ.2559</t>
  </si>
  <si>
    <t>ค.ศ.2015</t>
  </si>
  <si>
    <t xml:space="preserve"> อาจารย์จันตรี ผลประเสริฐ</t>
  </si>
  <si>
    <t xml:space="preserve"> การส่งข้อมูลลับพร้อมกับคลื่นเสียงแบบความเร็วสูง</t>
  </si>
  <si>
    <t xml:space="preserve"> ผู้ช่วยศาสตราจารย์วรานุช แขมมณี</t>
  </si>
  <si>
    <t xml:space="preserve"> แกมมา-สเปกตรัมของกราฟวงที่มีคอร์ด</t>
  </si>
  <si>
    <t xml:space="preserve"> อาจารย์ชิรา ลำดวนหอม</t>
  </si>
  <si>
    <t xml:space="preserve"> การให้สีวิถีแท้ในกราฟ</t>
  </si>
  <si>
    <t xml:space="preserve"> อาจารย์นุวีย์ วิวัฒนวัฒนา</t>
  </si>
  <si>
    <t xml:space="preserve"> อาจารย์นพดล วิชิตสงคราม</t>
  </si>
  <si>
    <t xml:space="preserve"> Representation of Gaussian Processes</t>
  </si>
  <si>
    <t xml:space="preserve"> ผู้ช่วยศาสตราจารย์วราภรณ์ วิยานนท์</t>
  </si>
  <si>
    <t xml:space="preserve"> แอปพลิเคชันเกมแอนดรอยด์สำหรับการส่งเสริมการท่องเที่ยวด้วยหลักการ
 เปรียบเทียบภาพ</t>
  </si>
  <si>
    <t xml:space="preserve"> ผู้ช่วยศาสตราจารย์ศศิวิมล สุขพัฒน์</t>
  </si>
  <si>
    <t xml:space="preserve"> อาจารย์ขวัญ เพียซ้าย</t>
  </si>
  <si>
    <t xml:space="preserve"> อาจารย์สุกัญญา อินทรภักดิ์</t>
  </si>
  <si>
    <t xml:space="preserve"> การวิเคราะห์ปัจจัยที่ส่งผลต่อการเลือกงานทำหรือการศึกษาต่อของบัณฑิต 
 คณะวิทยาศาสตร์ มหาวิทยาลัยศรีนคริทรวิโรฒ</t>
  </si>
  <si>
    <t xml:space="preserve"> ความเป็นเชิงระนาบของกราฟกระโดด-k</t>
  </si>
  <si>
    <t xml:space="preserve"> อาจารย์ศิริขวัญ พลประทีป</t>
  </si>
  <si>
    <t xml:space="preserve"> การคัดเลือกละศึกษาลักษณะของแบคทีเรียผลิตพลาสติกชีวภาพน้ำเสีย</t>
  </si>
  <si>
    <t xml:space="preserve"> รองศาสตราจารย์พรพิมล ม่วงไทย</t>
  </si>
  <si>
    <t xml:space="preserve"> รองศาสตราจารย์วีณา เสียงเพราะ</t>
  </si>
  <si>
    <t xml:space="preserve"> ผู้ช่วยศาสตราจารย์มณีกานต์ น้ำสอาด</t>
  </si>
  <si>
    <t xml:space="preserve"> การแยกและการศึกษาฤทธิ์ชีวภาพของเชื้อราเอนโดไฟต์จากพืชป่าชายเลน</t>
  </si>
  <si>
    <t xml:space="preserve"> ผู้ช่วยศาสตราจารย์สิริธร สโมสร</t>
  </si>
  <si>
    <t xml:space="preserve"> การออกแบบและสังเคราะห์สารอนุพันธ์เบอร์เบอรีนให้เป็นสารชนิดใหม่
 ที่มีฤทธ์ลดคอเลสเตอรอล</t>
  </si>
  <si>
    <t xml:space="preserve"> รองศาสตราจารย์รัชนก ปิ่นแก้ว</t>
  </si>
  <si>
    <t xml:space="preserve"> การพัฒนาอุปกรณ์ปฏิบัติการบนขั้วไฟฟ้าเพื่อการตรวจวัดตะกั่วและทองแดง
 ด้วยเทคนิคแอโนดิกสทริปปิงโวลแทมเมตรี</t>
  </si>
  <si>
    <t xml:space="preserve"> ผู้ช่วยศาสตราจารย์แพน ทองเรือง</t>
  </si>
  <si>
    <t xml:space="preserve"> Colorimetric chemosensors ตัวใหม่ที่จำเพาะเจาะจงกับ Cu2+ และ F-</t>
  </si>
  <si>
    <t xml:space="preserve"> ผู้ช่วยศาสตราจารย์ปิยะดา จิตรตั้งประเสริฐ</t>
  </si>
  <si>
    <t xml:space="preserve"> การสังเคราะห์และฤทธิ์ทางชีวภาพของโมเลกุลผสมคูมาริน</t>
  </si>
  <si>
    <t xml:space="preserve"> อาจารย์ฐิติรัตน์ แม้นทิม</t>
  </si>
  <si>
    <t xml:space="preserve"> ผู้ช่วยศาสตราจารย์เกรียงศักดิ์ ส่งศรีโรจน์</t>
  </si>
  <si>
    <t xml:space="preserve"> การสังเคราะห์ทางเคมีโดยการให้ความร้อนด้วยคลื่นไมโครเวฟ</t>
  </si>
  <si>
    <t xml:space="preserve"> องค์ความรู้ทางเคมีวิเคราะห์เพื่อนวัตกรรมทางการตรวจวัด</t>
  </si>
  <si>
    <t>ต่อปี</t>
  </si>
  <si>
    <t>สกอ</t>
  </si>
  <si>
    <t>แผ่นดิน 58</t>
  </si>
  <si>
    <t xml:space="preserve"> การเตรียมสารดูดซับจากใบไผ่ร่วงเพื่อดูดซับสารพิษ</t>
  </si>
  <si>
    <t xml:space="preserve"> รองศาสตราจารย์สุนิตย์  สุขสำราญ  </t>
  </si>
  <si>
    <t xml:space="preserve"> อาจารย์สิริรักษ์ ศรวณียารักษ์</t>
  </si>
  <si>
    <t xml:space="preserve"> อาจารย์สุขุมาภรณ์ กระจ่างสังข์</t>
  </si>
  <si>
    <t xml:space="preserve"> อาจารย์ฐาปนา ชลธนานารถ</t>
  </si>
  <si>
    <t xml:space="preserve"> อาจารย์อนิษฐาน ศรีนวล</t>
  </si>
  <si>
    <t xml:space="preserve"> กายวิภาคศาสตร์ใบเนื้อไม้ของพืชสมุนไพรวงศ์เปล้า (Euphorbiaceae) ในจังหวัดสระแก้ว</t>
  </si>
  <si>
    <t xml:space="preserve"> อาจารย์อภิรดา สถาปัตยานนท์</t>
  </si>
  <si>
    <t xml:space="preserve"> อาจารย์ประภากร ตันตโยทัย</t>
  </si>
  <si>
    <t xml:space="preserve"> รองศาสตราจารยืปรินทร์ ชัยวิสุทธากูร</t>
  </si>
  <si>
    <t xml:space="preserve"> ผู้ช่วยศาสตราจารย์พิชาภัค ศรียาภัย</t>
  </si>
  <si>
    <t xml:space="preserve"> อาจารย์ณัฎฐิกา สุวรรณาศรัย</t>
  </si>
  <si>
    <t xml:space="preserve"> อาจารย์ธนวรรณ เตชางกูร</t>
  </si>
  <si>
    <t xml:space="preserve"> อาจารย์สุขุมาภรณ์ แสงงาม</t>
  </si>
  <si>
    <t>วช.</t>
  </si>
  <si>
    <t xml:space="preserve"> Generalized Folding Lemmas in the Field of Formal Series and their Applications</t>
  </si>
  <si>
    <t xml:space="preserve"> อาจารย์จิตตินาถ รัตนมุง</t>
  </si>
  <si>
    <t xml:space="preserve"> An Android Game-Story Application for Aiding Motivation to Exercise </t>
  </si>
  <si>
    <t xml:space="preserve"> อาจารย์ศุภชัย ไทยเจริญ</t>
  </si>
  <si>
    <t xml:space="preserve"> The Survey of Attitudes toward Statistics in Thai Version</t>
  </si>
  <si>
    <t xml:space="preserve"> การประมาณค่า pi ด้วยความน่าจะเป็น</t>
  </si>
  <si>
    <t xml:space="preserve"> อาจารย์ณหทัย ฤกษ์ฤทัยรัตน์</t>
  </si>
  <si>
    <t xml:space="preserve"> ผู้ช่วยศาสตราจารย์เรืองวรินท์ สราญรักษ์สกุล</t>
  </si>
  <si>
    <t xml:space="preserve"> ผู้ช่วยศาสตราจารย์ศญาพัฒน์ สุกใส</t>
  </si>
  <si>
    <t xml:space="preserve"> ON gamma - LABEINGS OF GRAPHS</t>
  </si>
  <si>
    <t xml:space="preserve"> อาจารย์ปัญญวัฒน์ หาอาษา</t>
  </si>
  <si>
    <t xml:space="preserve"> On Monochromatic Spectra in Graphs</t>
  </si>
  <si>
    <t xml:space="preserve"> Color-Distance in Color-Connected Graphs</t>
  </si>
  <si>
    <t xml:space="preserve"> ผู้ช่วยศาสตราจารย์ สิริมนต์ ชายเกตุ และ  
 อาจารย์พรเพ็ญ มรกตจินดา</t>
  </si>
  <si>
    <t xml:space="preserve"> Removal of Methylene Blue from Aqueous Solution by Coffee Residues</t>
  </si>
  <si>
    <t xml:space="preserve"> ผู้ช่วยศาสตราจารย์วลัยกร นิตยพัฒน์</t>
  </si>
  <si>
    <t xml:space="preserve"> อาจารย์พรเพ็ญ มรกตจินดา และ 
 ผู้ช่วยศาสตราจารย์วลัยกร นิตยพัฒน์</t>
  </si>
  <si>
    <t xml:space="preserve"> ผู้ช่วยศาสตราจารย์วลัยกร นิตยพัฒน์ และ  อาจารย์พรเพ็ญ มรกตจินดา</t>
  </si>
  <si>
    <t xml:space="preserve"> NMR characterization of HIV-1 reverse transcriptase binding to various 
 non- nucleoside reverse transcriptase inhibitors with different activities</t>
  </si>
  <si>
    <t xml:space="preserve"> อาจารย์พรทิพย์ บุญศรี</t>
  </si>
  <si>
    <t xml:space="preserve"> การศึกษากระบวนการรีไซเคิลพลาสติกชนิดพอลิแลกไทด์ (PLA) ด้วยกระบวนการทางชีวภาพ</t>
  </si>
  <si>
    <t xml:space="preserve"> Proceedings The 7th National
 Science Research Conference.
 30-31 March 2015. Naresuan
 University. 2015, BI-P-007</t>
  </si>
  <si>
    <t xml:space="preserve"> ไตรเทอร์ปีนชนิด lupane และ ceanothane จากเปลือกต้นตะครองที่แสดงฤทธิ์ยับยั้ง
 เชื้อแบคทีเรีย Helicobacter pylori</t>
  </si>
  <si>
    <t xml:space="preserve"> ผู้ช่วยศาสตราจารย์มะยูโซ๊ะ กูโน</t>
  </si>
  <si>
    <t xml:space="preserve"> Veridian 
 E-Journal, 
 Silpakorn 
 University</t>
  </si>
  <si>
    <t xml:space="preserve"> Interaction evaluation of silver and dithizone complexes using DFT calculations 
 and NMR analysis</t>
  </si>
  <si>
    <t xml:space="preserve"> อาจารย์สุจิตรา ศรีสังข์</t>
  </si>
  <si>
    <t xml:space="preserve"> Simultaneous determination of iodide and creatinine in human urine by flow 
 analysis with an on - line sample treament column</t>
  </si>
  <si>
    <t xml:space="preserve"> ผู้ช่วยสาสตราจารย์นวลละออ รัตนวิมานวงศ์</t>
  </si>
  <si>
    <t xml:space="preserve"> Stopped - in - loop flow analysis system for successive determination of trace 
 vanadium and iron in drinking water using their catalytic reactions</t>
  </si>
  <si>
    <t xml:space="preserve"> Artificial metallopeptidases : Protein cleavage by molybdenum(VI) peroxo
 α - amino acid complexes</t>
  </si>
  <si>
    <t xml:space="preserve"> ผู้ช่วยศาสตราจารย์ธีรยุทธ ลิ่วพรเจริญวงศ์,
 รองศาสตราจารย์อภิญญา ชัยวิสุทธางกูล</t>
  </si>
  <si>
    <t xml:space="preserve"> Indol - 3 - acetic acid production by newly isolated red yeast Rhodosporidium 
 paludigenum</t>
  </si>
  <si>
    <t xml:space="preserve"> ผู้ช่วยศาสตราจารย์พนารัตน์ อรุณรัติยากร</t>
  </si>
  <si>
    <t xml:space="preserve"> A New 3' - Prenyloxypsoralen from the Raw fruits of Aegle marmelos and its 
 Cytotoxic Activity</t>
  </si>
  <si>
    <t xml:space="preserve"> อาจารย์ณัฐพล อภิรติกุล</t>
  </si>
  <si>
    <t xml:space="preserve"> Domain 2 of Kazal serine proteinase inhibitor SPIPm2 from Penaeus monodon 
 possesses antivity againstt WSSV</t>
  </si>
  <si>
    <t xml:space="preserve"> อาจารย์สุเชาวน์ ดอนพุดซา</t>
  </si>
  <si>
    <t xml:space="preserve"> Type I and type II crustins from Pennaeus monodon,genetic variation and 
 antimicrobial activity of the most abundant crustinPm4</t>
  </si>
  <si>
    <t xml:space="preserve"> An electrochemical compacct disk - type microfluidics platform for use as an 
 enzymatic biosensor</t>
  </si>
  <si>
    <t xml:space="preserve"> Highly selective determination of mercury using copper enhancer by diamond 
 electrode coupled with sequential injection - anodic stripping voltammetry</t>
  </si>
  <si>
    <t xml:space="preserve"> Biomedical probes based on inorganic nanoparticles for electrochemical and
 optical spectroscopy applications</t>
  </si>
  <si>
    <t xml:space="preserve"> Synthesis and molecular docking of 1,2,3 - triazole - based sulfonamides as  
 aromatase inhibitors</t>
  </si>
  <si>
    <t xml:space="preserve"> Bioactive triterpenoids,antimicrobial,antioxidant and cytotoxic activities of Eclipta 
 prostrata Linn.</t>
  </si>
  <si>
    <t xml:space="preserve"> Antimicrobial and cytotoxic acetogenin from Polyalthia debilis</t>
  </si>
  <si>
    <t xml:space="preserve"> Antimicrobial,antioxidant and anticancer antivitie of strychnos lucida R. BR.</t>
  </si>
  <si>
    <t xml:space="preserve"> Effects of additives on the dyeing of cotton yarn with the aqueous extract of 
 Combretum latifolium Blume stems</t>
  </si>
  <si>
    <t xml:space="preserve"> รองศาสตราจารย์สิริธร สโมสร</t>
  </si>
  <si>
    <t xml:space="preserve"> Tandem measurements of iron and creatinine by cross injection analysis with 
 application to urine from thalassemic patients</t>
  </si>
  <si>
    <t xml:space="preserve"> A New 3'-Prenyloxypsoralen from the Raw Fruits of Aegle marmelos and its 
 Cytotoxic Activity</t>
  </si>
  <si>
    <t xml:space="preserve"> Nuttapon Apiratikul</t>
  </si>
  <si>
    <t xml:space="preserve"> M. Pornpimol W. Wannabutr  and U. Rattanaporn ANALYSIS OF TOTAL PHENOLIC 
 COMPOUND AND INHIBITION POWER IN EXTRACTED SUBSTANCE FROM KAI </t>
  </si>
  <si>
    <t xml:space="preserve"> Pornpimol Muangthai, Piyatip Nookaew .Monitoring on Some Organic Acids in 
 Fresh and Processed Rural Plant Leaves in Thailand . Asian Journal of Natural &amp; 
 Applied Sciences Vol. 4(1) March 2015:82-89</t>
  </si>
  <si>
    <r>
      <t xml:space="preserve"> Jariyapongskul, A.; Areebambud, C.;</t>
    </r>
    <r>
      <rPr>
        <sz val="16"/>
        <color rgb="FFFF0000"/>
        <rFont val="TH SarabunPSK"/>
        <family val="2"/>
      </rPr>
      <t xml:space="preserve"> 
 Suksamrarn, S.;</t>
    </r>
    <r>
      <rPr>
        <sz val="16"/>
        <color theme="1"/>
        <rFont val="TH SarabunPSK"/>
        <family val="2"/>
      </rPr>
      <t xml:space="preserve"> Mekseepralard, C. </t>
    </r>
  </si>
  <si>
    <t xml:space="preserve"> Talanta 133 (2015) 
52–58</t>
  </si>
  <si>
    <t xml:space="preserve"> รองศาสตราจารย์ปรินทร์ ชัยวิสุทธางกูร</t>
  </si>
  <si>
    <t xml:space="preserve"> Rapid and sensitive detection of Vibrio harveyi by loop - mediated isothermal 
 amplification combined with lateral flow dipstick targeted to vhhP2 gene</t>
  </si>
  <si>
    <t xml:space="preserve"> รองศาสตราจารย์อัจฉริยา รังษิรุจิ</t>
  </si>
  <si>
    <t xml:space="preserve"> Above - and below - ground ectomycorrhizal diversity in a pine - oak forest in 
 Northeastern Thailand</t>
  </si>
  <si>
    <t xml:space="preserve"> In vitro screening of lactic acid bacteria for multi - strain probiotics</t>
  </si>
  <si>
    <t xml:space="preserve"> รองศาสตราจารย์อรอนงค์ พริ้งศุลกะ</t>
  </si>
  <si>
    <t xml:space="preserve"> การพัฒนาผลิตภัณฑ์ขนมเรไรเสริมแคลเซียม</t>
  </si>
  <si>
    <t xml:space="preserve"> KKU Sci. J., 2015, 
 43 (3), 480-489.</t>
  </si>
  <si>
    <t xml:space="preserve"> อาจารย์โชคชัย พุทธรักษษ</t>
  </si>
  <si>
    <t xml:space="preserve"> signal enhancement of surface plasmon resonance imaging for detection of
 cidovorax avenae subsp. Citrulli</t>
  </si>
  <si>
    <t xml:space="preserve"> Probing anomalous ttZ interactions with rare meson decays</t>
  </si>
  <si>
    <t xml:space="preserve"> อาจารย์ปฏิภาณ อุทยารัตน์</t>
  </si>
  <si>
    <t xml:space="preserve"> B decays to two pseudoscalars and a generalized Di = 12 rule </t>
  </si>
  <si>
    <t xml:space="preserve"> Inflation from Minkowski space</t>
  </si>
  <si>
    <t xml:space="preserve"> Electron transport properties in m - plane and c - plane AIN/GaN
 heterostructures with interface roughness and anisotropic in - plane strain
 scatterings</t>
  </si>
  <si>
    <t xml:space="preserve"> ผู้ช่วยศาสตราจารย์อนุศิษฏ์ ทองนำ</t>
  </si>
  <si>
    <t xml:space="preserve"> The preparation and characterization of Y235 superconductor and Y235 
 doped fluorine</t>
  </si>
  <si>
    <t xml:space="preserve"> รองศาสตราจารย์พงษ์แก้ว อุดมสมุทรหิรัญ</t>
  </si>
  <si>
    <t xml:space="preserve"> Magnetic Attenuation in Superconducting Cylinders by Beer-Lambert 
 modified model</t>
  </si>
  <si>
    <t xml:space="preserve"> modification of ZnO nanostructure on gold surface for detection of 
 biomolecules by SPR technique</t>
  </si>
  <si>
    <t xml:space="preserve"> Investigation of BSA and casein adsorption on gold surface by using EIS</t>
  </si>
  <si>
    <t xml:space="preserve"> Tensile Behavior of Silica Nanofiber Reinforced Nylon 6  </t>
  </si>
  <si>
    <t xml:space="preserve"> อาจารย์ปณิธาน วนากมล</t>
  </si>
  <si>
    <t>Proceeding full paper 
ระดับนานาชาติ</t>
  </si>
  <si>
    <t xml:space="preserve"> Ferromagnetic thickness dependence of superconducting in a superconductor/
 ferromagnet bilayer system with an inhomogeneous exchange field</t>
  </si>
  <si>
    <t>.</t>
  </si>
  <si>
    <t xml:space="preserve"> ปฏิทินจันทรคติ: ผลกระทบที่อาจเกิดขึ้นจากความคลาดเคลื่อนในปฏิทินจันทรคติของไทย 
 และแนวทางในการพัฒนาข้อมูลทางจันทรคติด้วยวิธีการทางดาราศาสตร์</t>
  </si>
  <si>
    <t xml:space="preserve"> นายนิพนธ์ ทรายเพชร 
 และอาจารย์จตุรงค์ สุคนธชาติ </t>
  </si>
  <si>
    <t xml:space="preserve"> Effect of Humidity ฯ </t>
  </si>
  <si>
    <t xml:space="preserve"> อาจารย์ปัทมาศ บิณฑจิตต์</t>
  </si>
  <si>
    <t>วารสารมหาวิทยาลัยขอนแก่น</t>
  </si>
  <si>
    <t xml:space="preserve"> ผู้ช่วยศาสตราจารย์อารียา เอี่ยมบู่</t>
  </si>
  <si>
    <t xml:space="preserve"> การเคลือบอนุภาคนาโนทองคำบนท่อนาโนไทเทเนียมไดออกไซด์
 ที่มีการจัดเรียงตัวอย่างเป็นระเบียบ สำหรับการบำบัดน้ำเสีย</t>
  </si>
  <si>
    <t>เดือนกันยายน 2558 - 
เดือนสิงหาคม 2559</t>
  </si>
  <si>
    <t xml:space="preserve"> อาจารย์โชคชัย พุทธรักษา</t>
  </si>
  <si>
    <t xml:space="preserve"> การพัฒนาโพเทนซิโอเมตริกไบโอเซ็นเซอร์โดยใช้ท่อนาโนไททาเนีย
 สำหรับการตรวจวัดยูเรีย</t>
  </si>
  <si>
    <t>เดือนพฤศจิกายน 2558 -
 เดือนตุลาคม 2559</t>
  </si>
  <si>
    <t xml:space="preserve"> การประยุกต์ใช้เส้นใยซิลิก้าจากกระบวนการปั่นด้วยไฟฟ้าสถิต
 เพื่อการเสริมแรงในพอลิเมอร์คอมพอสิต</t>
  </si>
  <si>
    <t xml:space="preserve"> ผู้ช่วยศาสตราจารย์สุพจน์ มุศิริ</t>
  </si>
  <si>
    <t xml:space="preserve"> อาจารย์นพมณี ศุภนาม </t>
  </si>
  <si>
    <t xml:space="preserve"> ขยายเวลาการศึกษาผลจองความเสียหายเชิงค่าความต้านทานฯ</t>
  </si>
  <si>
    <t xml:space="preserve"> ผู้ช่วยศาสตราจารย์ศิริลักษณ์ เรืองรุ่งโรจน์</t>
  </si>
  <si>
    <t xml:space="preserve"> การหาตัวแปรทางกายภาพของข้อมูลภาคพื้นดิน.....</t>
  </si>
  <si>
    <t>เดือนกุมภาพันธ์ 2557 - 
เดือนธันวาาคม 2557</t>
  </si>
  <si>
    <t>สัญญา 
135/2557</t>
  </si>
  <si>
    <t xml:space="preserve"> อาจารย์ภูณิศรา ลิ้มนนทกุล</t>
  </si>
  <si>
    <t xml:space="preserve"> การสร้างพื้นผิวขยายสัญญาณรามานเพื่อประยุกต์ใช้ในการวิเคราะห์
 สารเคมีตกค้างทางการเกษตร</t>
  </si>
  <si>
    <t xml:space="preserve"> ตัวตรวจวัดกลูโคส</t>
  </si>
  <si>
    <t xml:space="preserve"> Quasinormal modes of squashed rotating </t>
  </si>
  <si>
    <t>จำนวนเงิน
สนับสนุน (บาท)</t>
  </si>
  <si>
    <t>จำนวนเงิน
ตามสัดส่วน (บาท)</t>
  </si>
  <si>
    <t>เดือนกันยายน 2558 - 
เดือนมิถุนายน 2559</t>
  </si>
  <si>
    <t>เดือนกรกฎาคม 2558 - 
เดือนมิถุนายน 2559</t>
  </si>
  <si>
    <t>เดือนมิถุนายน 2558 - 
เดือนมิถุนายน 2559</t>
  </si>
  <si>
    <t>เดือนพฤศจิกายน 2558  
เดือนตุลาคม 2559</t>
  </si>
  <si>
    <t>เดือนพฤศจิกายน 2558 -
เดือนตุลาคม 2559</t>
  </si>
  <si>
    <t>เดือนกรกฎาคม 2558- 
เดือนมิถุนายน 2560</t>
  </si>
  <si>
    <t>เดือนพฤษภาคม 2558 - 
เดือนเมษายน 2559</t>
  </si>
  <si>
    <t>1 เดือนกันยายน 2557 -31เดือนสิงหาคม 2560</t>
  </si>
  <si>
    <t>เดือนมีนาคม 2558 - 
เดือนกุมภาพันธ์ 2559</t>
  </si>
  <si>
    <t>เดือนธันวาคม 2557 - 
เดือนพฤศจิกายน 2558</t>
  </si>
  <si>
    <t>เดือนพฤษภาคม 2558 -
 เดือนเมษายน 2559</t>
  </si>
  <si>
    <t>เดือนตุลาคม 2557- 
เดือนกันยายน 2559</t>
  </si>
  <si>
    <t>เดือนกันยายน 2558 -
 เดือนสิงหาคม 2559</t>
  </si>
  <si>
    <t>เดือนพฤศจิกายน 2558 -
 เดือนตุลาคม 2560</t>
  </si>
  <si>
    <t>เดือนพฤศจิกายน 2558 -
 เดือนตุลาคม 2561</t>
  </si>
  <si>
    <t>เดือนกันยายน 2558-
เมษายน 2559</t>
  </si>
  <si>
    <t xml:space="preserve"> การประยุกต์ใช้เทคโนโลยีโลกเสมือนผสานโลกจริงบนอุปกรณ์พกพา
 ในการแนะแนวทางการเรียนรู้การพับกระดาษ</t>
  </si>
  <si>
    <t xml:space="preserve"> การวัดชีพจรที่ปลายนิ้วด้วยวิธีการโฟโตพลิธีสโมแกรมบนแอนดรอยด์
 แพลตฟอร์ม</t>
  </si>
  <si>
    <t xml:space="preserve"> การศึกษาความสามารถในการเรียนวิชาแคลคูลัส เรื่อง โจทย์ประยุกต์
 ค่าสูงสุด โดยจัดกิจกรรมใช้ตัวแบบเชิงคณิตศาสตร์</t>
  </si>
  <si>
    <t xml:space="preserve"> การประเมินศักยภาพพืชพื้นบ้านบางชนิดในการชะลอการเกิดปฏิกิริยาลิปิด
 ออกซิเดชันในผลิตภัณฑ์เนื้อ</t>
  </si>
  <si>
    <t xml:space="preserve"> การพัฒนาชุดตรวจวัดไอออนบวกในดินที่มีความจำเพาะสูงด้วยอุปกรณ์
 ปฏิบัติการบนกระดาษร่วมกับแผ่นเงินขนาดนาโนเมตร</t>
  </si>
  <si>
    <t xml:space="preserve"> การสังเคราะห์และฤทธิ์ทางชีวภาพของอนุพันธ์ naphthoquinone-
 sulfonamide</t>
  </si>
  <si>
    <t xml:space="preserve"> การพัฒนาเครื่องตรวจวัดค่าการนำไฟฟ้าแบบไม่สัมผัสสารละลายและวัดค่า
 ทางแสงร่วมกับการใช้อุปกรณ์ไอระเหยแบบไม่ใช้เมมเบรนในระบบการไหล
 สำหรับหาปริมาณของซัลไฟต์และเอทานอลในไวน์</t>
  </si>
  <si>
    <t xml:space="preserve"> การสังเคราะห์และฤทธิ์ยับยั้งเอนไซม์อะโรมาเตสของอนุพันธ์ 1,2,3-
 ไตรอะโซล</t>
  </si>
  <si>
    <t xml:space="preserve"> การสังเคราะห์และฤทธิ์ต้านเซลล์มะเร็งของอนุพันธ
 2-((4-(1H-1,2,3-triazol-1-yl)phenyl)sulfonyl)-1,2,3,4-
 tetrahydroisoquinoline</t>
  </si>
  <si>
    <t xml:space="preserve"> การสังเคราะห์สารไรนาแคนโทนที่มีฤทธิ์ต้านเซลล์มะเร็ง จากสมุนไพร
 ทองพันชั่ง เพื่อเป็นสารต้นแบบในการพัฒนาเป็นยารักษาโรคมะเร็ง</t>
  </si>
  <si>
    <t xml:space="preserve"> การคัดแยกและคัดเลือกเชื้อจุลินทรีย์ปฏิปักษ์ต่อเชื้อสาเหตุโรคแคงเกอร์
 ในมะนาวแป้น</t>
  </si>
  <si>
    <t xml:space="preserve"> การขยายระดับการย่อยสลายพอลิแลกไทด์โดยใช้เอนไซม์จาก Actinomadura
  Keratinilytica สายพันธุ์ T16-1ในถังหมักขนาด 5 ลิตร</t>
  </si>
  <si>
    <t xml:space="preserve"> การประยุกต์ใช้ปฏิกิริยาลูกโซ่พอลิเมอเรสสำหรับการระบุชนิดพยาธิใบไม้
 มนโฮสต์กึ่งกลางและโฮสต์ เฉพาะในพื้นที่ เกษตรกรรมบริเวณใน
 จังหวัดนครนายก </t>
  </si>
  <si>
    <t xml:space="preserve"> ความหลากหลายของกล้วยไม้สุก Cendrobium Sw. ในเขตรักษาพันธุ์สัตว์
 ทุ่งใหญ่นเรศวร ด้านตะวันออก อำเภออุ้งผาง จังหวัดตาก</t>
  </si>
  <si>
    <t xml:space="preserve"> การคัดเลือกและการคัดแยกกลุ่มประชากรแบคทีเรียผู้ย่อยสลายเซลลูโลสที่
 ทนต่อความร้อนและไอออนิคลิควิด เพื่อการผลิตพลังงานชีวภาพแบบรวม
 ขั้นตอน</t>
  </si>
  <si>
    <t xml:space="preserve"> การผลิตรีคอมบิแนนท์ฮีโมไซยานินของกุ้งก้ามกรามและการทดสอบฤทธิ์
 ต้านไวรัส MrNV และแบคทีเรียชนิดต่างๆ</t>
  </si>
  <si>
    <t xml:space="preserve"> การทำบริสุทธิ์และการศึกษาคุณสมบัติของเอนไซม์ที่ย่อยสลายพลาสติก
 ชีวภาพจากเชื้อชอบร้อนActinomadura sp. สายพันธุ์ TF1</t>
  </si>
  <si>
    <t xml:space="preserve"> การปรับตัวด้านกายวิภาคศาสตร์ใบของพืชในป่าชายเลนทางภาคตะวันออก
 ของประเทศไทย</t>
  </si>
  <si>
    <t xml:space="preserve"> สารยับยั้งจุลินทรีย์และสารต้านอนุมูลอิสระของรา Xylaria และการจำแนก
 ชนิด โดยการดีเอนเอบาร์โค้ด</t>
  </si>
  <si>
    <t xml:space="preserve"> การศึกษาระบาดวิทยาของพยาธิใบไม้ขนาดเล็กชนิด Haplorchis taichui 
 ด้วยวิธีการทางอนูชีววิทยาและการพัฒนาชุดดีเอนเอจำเพาะสำหรับปรสิต
 ชนิดนี้</t>
  </si>
  <si>
    <t xml:space="preserve"> การประยุกต์ใช้ปฏิกริยาลูกโซ่เพอลิเมอเรส เพื่อตรวจสอบการติดเชื้อของ
 ในลำไส้ขนาดเล็ก Haplorchis taichui ในสัตว์น้ำบริเวณพื้นที่ราบลุ่มแม่น้ำ
 เจ้าพระยา </t>
  </si>
  <si>
    <t xml:space="preserve"> การเพิ่มผลผลิตของข้าวไทยในพื้นที่เพาะปลูกจังหวัดสิงห์บุรีด้วย
 สารบราสสิโนสเตียรอยด์มิมิก</t>
  </si>
  <si>
    <t xml:space="preserve"> ระบบเมซอนที่ประกอบด้วยโฟตอนเสมือนและเลปตอนในทฤษฎีการรบกวน
 แบบไครัล</t>
  </si>
  <si>
    <t xml:space="preserve"> เพอร์เทอร์เบชั้นเชิงสเกลาร์ของควอซินอร์มอลโมตหลุมดำมีประจุใน
 โฮโลกราฟิกแลตทิช</t>
  </si>
  <si>
    <t xml:space="preserve"> การสร้างซิงค์ออกไซด์โครงสร้างระดับนาโนบนพื้นผิวทอง เพื่อประยุกต์ใช้
 เป็นตัวตรวจวัดทางชีวภาพ  งบรายได้คณะวิทยาศาสตร์ ปี 2556</t>
  </si>
  <si>
    <t xml:space="preserve"> สมบัติทางไฟฟ้าและทางแสงของโครงสร้างระดับนาโนสารกึ่งตัวนำ III-V 
 ไนไตรด์ในทิศทางนอนโพลาร์</t>
  </si>
  <si>
    <t xml:space="preserve"> received: 10 April 2015
 accepted: 05 October 2015  
 Published: 29 October 2015</t>
  </si>
  <si>
    <r>
      <t xml:space="preserve"> นายอนุพันธ์ ยังปรีดา,นายวันเฉลิม อุปไมย์ 
 นางสาวชนิกา ชื่นแสงจันทร์, 
 นายสาโรจน์ ศิริศันสนียกุล, 
 รองศาสตราจารย์</t>
    </r>
    <r>
      <rPr>
        <sz val="16"/>
        <color rgb="FFFF0000"/>
        <rFont val="TH SarabunPSK"/>
        <family val="2"/>
      </rPr>
      <t>สุนิตย์ สุขสาราญ</t>
    </r>
    <r>
      <rPr>
        <sz val="16"/>
        <color theme="1"/>
        <rFont val="TH SarabunPSK"/>
        <family val="2"/>
      </rPr>
      <t xml:space="preserve">,
 ,นายวิเชียร กิจปรีชาวนิช  
 และอาจารย์สุขุมาภรณ์ กระจ่างสังข์  </t>
    </r>
  </si>
  <si>
    <t xml:space="preserve">วารสารราชบัญฑิตยสถาน 
เดือนเมษายน - เดือนมิถุนายน 2557 </t>
  </si>
  <si>
    <t xml:space="preserve"> An Analysis and Case Study of Using Mobile Crowdsourcing for Weather 
 Forecast Verification</t>
  </si>
  <si>
    <t xml:space="preserve"> A New Approach to Improve The Performance of a Two-Player Board Game
 using P300-based Brain-Computer Interface</t>
  </si>
  <si>
    <r>
      <t xml:space="preserve"> นางสาวอัจฉรา แสนคำ,
 นางสาวณัฏฐกัลย์ ลมเชย 
 นางสาวจันทร์นรินทร์ นนทะขาม ,
 นางสาวมาลัย ทวีโชติภัทร์  
 และ รองศาสตราจารย์</t>
    </r>
    <r>
      <rPr>
        <sz val="16"/>
        <color rgb="FFFF0000"/>
        <rFont val="TH SarabunPSK"/>
        <family val="2"/>
      </rPr>
      <t>สุนิตย์ สุขสำราญ</t>
    </r>
  </si>
  <si>
    <t xml:space="preserve"> เดือนพฤษภาคม – 
เดือนสิงหาคม 2558</t>
  </si>
  <si>
    <t xml:space="preserve"> การพัฒนาบทเรียนคอมพิวเตอร์ช่วยสอน เรื่อง ปฏิกิริยาเคมี 
 สำหรับนักเรียนชั้นมัธยมศึกษาปีที่ 2</t>
  </si>
  <si>
    <t xml:space="preserve"> Some regular equivalence relation on the semihypergroup of the partial
 transformation semigroup on a set and local subsemihypergroups with that 
 regular equivalence relation</t>
  </si>
  <si>
    <t xml:space="preserve"> The prediction model of the relation of displacement,stress,strain and porosity 
 between substrate and cell</t>
  </si>
  <si>
    <t xml:space="preserve"> The study of electromagnetic response to the soil structure for a three layered 
 model with a right skewed curve in overburden</t>
  </si>
  <si>
    <t xml:space="preserve"> On volterra integral equations of the first kind with a bulge function by using 
 laplace transform </t>
  </si>
  <si>
    <t xml:space="preserve"> Removal of silver (I) from aqueous solutions by chitosan/bamboo charcoal 
 composite beads</t>
  </si>
  <si>
    <t xml:space="preserve"> Dyeing Properties and Color Fastness of Chitosan Treated Cotton Fabrics with
 Thian King Leaves Extract</t>
  </si>
  <si>
    <t xml:space="preserve"> Durable Press Finishing of Cotton Fabrics Dyed with Henna (Lawsoniainermis 
 Linn.) Leaves Extract</t>
  </si>
  <si>
    <t xml:space="preserve"> Graphene/polyvinylpyrrolidone/polyaniline nanocomposite - modified electrode
 for simultaneous determination of parabens by high performance liquid 
 chromatography</t>
  </si>
  <si>
    <t xml:space="preserve"> Uitra -highperformanceliquidchromatographicdetermination of  
 antioxidantsinteasusinginkjet - printedgraphene - polyaniline electrode</t>
  </si>
  <si>
    <t xml:space="preserve"> Development of gold nanoparticles modified screen - printed carbon electrode
 forthe analysis of thiram,disulfiram and their derivative in food using ultra - high
 performance liquid chromatography</t>
  </si>
  <si>
    <t xml:space="preserve"> Sensitive and selective electrochemical sensor using silver nanoparticles 
 modified glassy carbon electrode for determination of cholesterol in bovine 
 serum</t>
  </si>
  <si>
    <t xml:space="preserve"> Glutathione and I - cysteine modified silver nanoplates - based colorimetric 
 assay for a simple,fast,sensitive and selective determination of nickel </t>
  </si>
  <si>
    <t xml:space="preserve"> Novel 1,4 - naphthoquinone - based sulfonamides : Synthesis,QSAR, anticancer
 and antimalarial studies</t>
  </si>
  <si>
    <r>
      <t xml:space="preserve"> Synthesis and molecular docking of 1,2,3-triazole-based sulfonamides</t>
    </r>
    <r>
      <rPr>
        <i/>
        <sz val="16"/>
        <color theme="1"/>
        <rFont val="TH SarabunPSK"/>
        <family val="2"/>
      </rPr>
      <t xml:space="preserve"> </t>
    </r>
    <r>
      <rPr>
        <sz val="16"/>
        <color theme="1"/>
        <rFont val="TH SarabunPSK"/>
        <family val="2"/>
      </rPr>
      <t xml:space="preserve">as 
 aromatase inhibitors. </t>
    </r>
    <r>
      <rPr>
        <i/>
        <sz val="16"/>
        <color theme="1"/>
        <rFont val="TH SarabunPSK"/>
        <family val="2"/>
      </rPr>
      <t>Bioorganic &amp; Medicinal Chemistry</t>
    </r>
    <r>
      <rPr>
        <sz val="16"/>
        <color theme="1"/>
        <rFont val="TH SarabunPSK"/>
        <family val="2"/>
      </rPr>
      <t xml:space="preserve"> 2015; 23: 3472-3480.</t>
    </r>
  </si>
  <si>
    <t xml:space="preserve"> ESI - MS Investigation of an Equilibrium between a Bimolecular Quadruplex DNA
 and a Duplex DNA/RNA Hybrid</t>
  </si>
  <si>
    <r>
      <t xml:space="preserve"> Discovery of novel 1,2,3-triazole derivatives as anticancer agents using QSAR 
 and </t>
    </r>
    <r>
      <rPr>
        <i/>
        <sz val="16"/>
        <color theme="1"/>
        <rFont val="TH SarabunPSK"/>
        <family val="2"/>
      </rPr>
      <t>in silico</t>
    </r>
    <r>
      <rPr>
        <sz val="16"/>
        <color theme="1"/>
        <rFont val="TH SarabunPSK"/>
        <family val="2"/>
      </rPr>
      <t xml:space="preserve"> structural modification. </t>
    </r>
    <r>
      <rPr>
        <i/>
        <sz val="16"/>
        <color theme="1"/>
        <rFont val="TH SarabunPSK"/>
        <family val="2"/>
      </rPr>
      <t>SpringerPlus</t>
    </r>
    <r>
      <rPr>
        <sz val="16"/>
        <color theme="1"/>
        <rFont val="TH SarabunPSK"/>
        <family val="2"/>
      </rPr>
      <t xml:space="preserve"> 2015; </t>
    </r>
    <r>
      <rPr>
        <sz val="16"/>
        <color rgb="FF000000"/>
        <rFont val="TH SarabunPSK"/>
        <family val="2"/>
      </rPr>
      <t>4: 571</t>
    </r>
    <r>
      <rPr>
        <sz val="16"/>
        <color theme="1"/>
        <rFont val="TH SarabunPSK"/>
        <family val="2"/>
      </rPr>
      <t>.</t>
    </r>
  </si>
  <si>
    <t xml:space="preserve"> P. Muangthai*, P. Chawenggrum and W. Khunwarakul .Utilization of extracted 
 substance from Indian almond leaves, Terminalia catappa L. for preparation of
 folk medicinal cream for the use of skin protection .Journal of Applied and 
 Natural Science 7 (1) : 144 – 148 (2015)</t>
  </si>
  <si>
    <t xml:space="preserve"> M.Pornpimol, D.Jaruwan and N.Prangtip ANALYSIS OF FERULIC ACID CONTENT IN 
 BAMBOO SHOOT AND PROCESSED PRODUCTS FROM BAMBOO SHOOT .Asian 
 Journal of Basic and Applied Sciences Vol. 2, No. 2, :.42-49.2015</t>
  </si>
  <si>
    <t xml:space="preserve"> One base pair deletion and high rate of evolution : Keys to viral 
 accommodation of  Australian Penaeus stylirostris densovirus</t>
  </si>
  <si>
    <t xml:space="preserve"> Interaction sudy of a novel Macrobrachium rosenbergii effector caspase with B2
  and capsid proteins of M.rosenbergii nodavirus reveals their roles in apoptosis</t>
  </si>
  <si>
    <t xml:space="preserve"> Development of a PCR Assay Based on a Single - Base Pair Substitution for the 
 Detection of Aeromonas caviae by Targeting the gyrB Gene</t>
  </si>
  <si>
    <t xml:space="preserve"> Cloning, Expression and Characterization of a Thermostable Esterase HydS14 
 from Actinomadura sp.Strain S14 in Pichia pastoris</t>
  </si>
  <si>
    <t xml:space="preserve"> Alpha-mangostin attenuation of hyperglycemia-induced ocular hypoperfusion
 and blood retinal barrier leakage in the early stage of type 2 diabetes rats. </t>
  </si>
  <si>
    <t xml:space="preserve"> N. Choengchan, T.Mantim, P.Inpota, 
 D.Nacapricha, P.Wilairat, 
 P.Jittangprasert, W.Waiyawat,
 S.Fucharoen,  P.Sirankpracha, 
 N.Phumala Morales</t>
  </si>
  <si>
    <t xml:space="preserve"> Molecular identification of poisonous mushrooms using nuclear ITS region and
 peptide toxis : a retrospective study on fatal cases in Thailand</t>
  </si>
  <si>
    <t xml:space="preserve"> Optimization of iluted Organic Acid Pretreatment on Rice Straw Using Response
 Surface Methodology</t>
  </si>
  <si>
    <t xml:space="preserve"> Worm Developmental and Phylogenetic Characteristic of Stellantchasmus 
 falcatus (Trematoda : Heterophyidae) from Thailand</t>
  </si>
  <si>
    <t xml:space="preserve"> Application of surface plasmon resonance biosensor for the detection of 
 Candida Albicans</t>
  </si>
  <si>
    <t xml:space="preserve"> 18 กันยายน 2558</t>
  </si>
  <si>
    <t xml:space="preserve"> เล่มที่ 55 ปีที่ 2015 
หน้าที่ 129 - 131 ปี พ.ศ.2558</t>
  </si>
  <si>
    <t xml:space="preserve"> BioMEd. Res. International,2015
 ,http://dx.doi.org/10.1155  
 /2015/785826</t>
  </si>
  <si>
    <t xml:space="preserve"> อาจารย์ณัฏฐิกา สุวรรณาศรัย</t>
  </si>
  <si>
    <t xml:space="preserve"> Highly selective and sensitive paper - based colorimetric sensor using 
 thiosulfate catalytic etching of silver nanoplates for trace determination of 
 copper</t>
  </si>
  <si>
    <t xml:space="preserve"> MXML: Implementation of a Web-based Application for Merging XML 
 Documents using XML-SIMARCH: DEVELOPMENT AND EVALUATION OF
 PERFORMANCE AND USABILITY OF MOBILE APPLICATION FOR BLIND OR VISUALLY
 IMPAIRED</t>
  </si>
  <si>
    <t>c</t>
  </si>
  <si>
    <t>i</t>
  </si>
  <si>
    <t>1.ระบบ e-journal
2.เว็บไซต์คณะวิทยาศาสตร์ ได้รวบรวมข้อมูลสารสนเทศ</t>
  </si>
  <si>
    <t>1.หลักฐานหน้าเว็บไซด์ แสดงข้อมูลปฏิบัติการและสิ่งอำนวยความสะดวกทางการวิจัย
2.หลักฐานแสดงจำนวนหนังสือและสิ่งตีพิมพ์ในห้องสมุด
3.รูปภาพเครื่องสูบน้ำ อาคาร 19
4.รูปภาพเครื่องสำรองไฟ
5.รูปภาพกล้องโทรทัศน์วงจรปิดแบบอินฟาเรด
6.หลักฐานหน้าเว็บไซด์ ระบบ e-journal</t>
  </si>
  <si>
    <t>งบประมาณรายจ่ายจากเงินรายได้ ประจำปีงบประมาณ พ.ศ. 2558
งบประมาณรายจ่ายจากเงินรายได้ ประจำปีงบประมาณ พ.ศ. 2559</t>
  </si>
  <si>
    <t>1.หนังสือขออนุมัติค่าใช้ในการเดินทางไปเสนอผลงานในประเทศและต่างประเทศของคณาจารย์ 
2.ปฏิทินการดำเนินงานฝ่ายวิจัยที่แสดงการดำเนินงานของฝ่ายวิจัย ว่าจะประกาศทุนสนับสนุนผลงานตีพิมพ์ในวารสารระดับชาติ
3.มติที่ประชุมคณะกรรมการประจำคณะ ครั้งที่ .../2558 เมื่อวันที่ 23 ธันวาคม 2558 เรื่องการอนุมัติให้ประกาศทุนเงินรางวัลตีพิมพ์บทความผลงานวิจัยที่ได้รับการตีพิมพ์ในวารสารระดับชาติ (โดยเบิกจ่ายจากรายได้คณะวิทยาศาสตร์)</t>
  </si>
  <si>
    <t>1.ปฏิทินการดำเนินงานฝ่ายวิจัยที่แสดงการดำเนินงานของฝ่ายวิจัย ว่าจะประกาศทุนสนับสนุนการจัดสิทธิบัตร/อนุสิทธิบัตร
2.มติที่ประชุมคณะกรรมการประจำคณะ ครั้งที่ .../2558 เมื่อวันที่ 23 ธันวาคม 2558 เรื่องการอนุมัติให้ประกาศทุนสนับสนุนการจัดสิทธิบัตร/อนุสิทธิบัตร (โดยเบิกจ่ายจากรายได้คณะวิทยาศาสตร์)</t>
  </si>
  <si>
    <t>ดู สกอ. 1.2 หรือ สกอ. 1.3 + จำนวนนักวิจัย (146 คน - 2 คนลาศึกษา)</t>
  </si>
  <si>
    <t>โดยการแปลงจำนวนเงินต่อจำนวนอาจารย์ประจำและนักวิจัยประจำเป็นคะแนนระหว่าง 0 - 5  กลุ่มสาขาวิชาวิทยาศาสตร์และเทคโนโลยี
จำนวนเงินสนับสนุนงานวิจัยหรืองานสร้างสรรค์จากภายในและภายนอกสถาบันที่กำหนดให้เป็นคะแนนเต็ม 5 = 220,000 บาทขึ้นไปต่อคน</t>
  </si>
  <si>
    <t>จำนวนเงินสนับสนุน / จำนวนอาจารย์</t>
  </si>
  <si>
    <t>count</t>
  </si>
  <si>
    <t>score</t>
  </si>
  <si>
    <t>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</si>
</sst>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B1mmm\-yy"/>
    <numFmt numFmtId="165" formatCode="[$-409]mmmm\-yy;@"/>
    <numFmt numFmtId="166" formatCode="[$-409]dd\-mmm\-yy;@"/>
  </numFmts>
  <fonts count="21">
    <font>
      <sz val="11"/>
      <color theme="1"/>
      <name val="Calibri"/>
      <family val="2"/>
      <charset val="222"/>
      <scheme val="minor"/>
    </font>
    <font>
      <b/>
      <sz val="16"/>
      <color theme="1"/>
      <name val="TH SarabunPSK"/>
      <family val="2"/>
    </font>
    <font>
      <sz val="14"/>
      <color theme="1"/>
      <name val="TH SarabunPSK"/>
      <family val="2"/>
    </font>
    <font>
      <b/>
      <sz val="18"/>
      <color theme="1"/>
      <name val="TH SarabunPSK"/>
      <family val="2"/>
    </font>
    <font>
      <sz val="11"/>
      <color theme="1"/>
      <name val="TH SarabunPSK"/>
      <family val="2"/>
    </font>
    <font>
      <sz val="16"/>
      <color theme="1"/>
      <name val="TH SarabunPSK"/>
      <family val="2"/>
    </font>
    <font>
      <sz val="15"/>
      <color theme="1"/>
      <name val="TH SarabunPSK"/>
      <family val="2"/>
    </font>
    <font>
      <sz val="15"/>
      <color theme="1"/>
      <name val="Wingdings 2"/>
      <family val="1"/>
      <charset val="2"/>
    </font>
    <font>
      <b/>
      <sz val="15"/>
      <color theme="1"/>
      <name val="TH SarabunPSK"/>
      <family val="2"/>
    </font>
    <font>
      <sz val="15"/>
      <name val="TH SarabunPSK"/>
      <family val="2"/>
    </font>
    <font>
      <sz val="11"/>
      <name val="Calibri"/>
      <family val="2"/>
      <charset val="222"/>
      <scheme val="minor"/>
    </font>
    <font>
      <b/>
      <sz val="14"/>
      <color theme="1"/>
      <name val="TH SarabunPSK"/>
      <family val="2"/>
    </font>
    <font>
      <u/>
      <sz val="16"/>
      <color theme="1"/>
      <name val="TH SarabunPSK"/>
      <family val="2"/>
    </font>
    <font>
      <sz val="11"/>
      <color theme="1"/>
      <name val="Calibri"/>
      <family val="2"/>
      <charset val="222"/>
      <scheme val="minor"/>
    </font>
    <font>
      <sz val="14"/>
      <name val="TH SarabunPSK"/>
      <family val="2"/>
    </font>
    <font>
      <b/>
      <sz val="9"/>
      <color indexed="81"/>
      <name val="Tahoma"/>
      <family val="2"/>
    </font>
    <font>
      <sz val="9"/>
      <color indexed="81"/>
      <name val="Tahoma"/>
      <family val="2"/>
    </font>
    <font>
      <sz val="16"/>
      <color rgb="FFFF0000"/>
      <name val="TH SarabunPSK"/>
      <family val="2"/>
    </font>
    <font>
      <sz val="16"/>
      <name val="TH SarabunPSK"/>
      <family val="2"/>
    </font>
    <font>
      <i/>
      <sz val="16"/>
      <color theme="1"/>
      <name val="TH SarabunPSK"/>
      <family val="2"/>
    </font>
    <font>
      <sz val="16"/>
      <color rgb="FF000000"/>
      <name val="TH SarabunPSK"/>
      <family val="2"/>
    </font>
  </fonts>
  <fills count="11">
    <fill>
      <patternFill patternType="none"/>
    </fill>
    <fill>
      <patternFill patternType="gray125"/>
    </fill>
    <fill>
      <patternFill patternType="solid">
        <fgColor rgb="FFC2D69B"/>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DAEEF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142">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xf numFmtId="0" fontId="5"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1" fillId="2" borderId="2" xfId="0" applyFont="1" applyFill="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left" vertical="top" wrapText="1"/>
    </xf>
    <xf numFmtId="0" fontId="1" fillId="3" borderId="2"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center" vertical="top"/>
    </xf>
    <xf numFmtId="0" fontId="7" fillId="0" borderId="7" xfId="0" applyFont="1" applyBorder="1" applyAlignment="1">
      <alignment horizontal="center" vertical="top"/>
    </xf>
    <xf numFmtId="0" fontId="6" fillId="0" borderId="7" xfId="0" applyFont="1" applyBorder="1" applyAlignment="1">
      <alignment horizontal="center" vertical="top"/>
    </xf>
    <xf numFmtId="0" fontId="6" fillId="0" borderId="1" xfId="0" applyFont="1" applyBorder="1" applyAlignment="1">
      <alignment horizontal="left" vertical="top"/>
    </xf>
    <xf numFmtId="0" fontId="6" fillId="0" borderId="8" xfId="0" applyFont="1" applyBorder="1" applyAlignment="1">
      <alignment horizontal="center" vertical="top"/>
    </xf>
    <xf numFmtId="0" fontId="7" fillId="0" borderId="1" xfId="0" applyFont="1" applyBorder="1" applyAlignment="1">
      <alignment horizontal="center" vertical="top"/>
    </xf>
    <xf numFmtId="0" fontId="6" fillId="0" borderId="1" xfId="0" applyFont="1" applyBorder="1" applyAlignment="1">
      <alignment horizontal="center" vertical="top"/>
    </xf>
    <xf numFmtId="0" fontId="6" fillId="0" borderId="3" xfId="0" applyFont="1" applyBorder="1" applyAlignment="1">
      <alignment horizontal="center" vertical="top"/>
    </xf>
    <xf numFmtId="0" fontId="7" fillId="0" borderId="3" xfId="0" applyFont="1" applyBorder="1" applyAlignment="1">
      <alignment horizontal="center" vertical="top"/>
    </xf>
    <xf numFmtId="0" fontId="6" fillId="0" borderId="3" xfId="0" applyFont="1" applyBorder="1" applyAlignment="1">
      <alignment horizontal="left" vertical="top" wrapText="1"/>
    </xf>
    <xf numFmtId="0" fontId="2" fillId="0" borderId="0" xfId="0" applyFont="1" applyAlignment="1">
      <alignment vertical="center"/>
    </xf>
    <xf numFmtId="0" fontId="11" fillId="0" borderId="0" xfId="0" applyFont="1" applyAlignment="1">
      <alignment vertical="center"/>
    </xf>
    <xf numFmtId="0" fontId="2" fillId="0" borderId="7" xfId="0" applyFont="1" applyBorder="1" applyAlignment="1">
      <alignment vertical="top" wrapText="1"/>
    </xf>
    <xf numFmtId="0" fontId="2" fillId="0" borderId="1" xfId="0" applyFont="1" applyBorder="1" applyAlignment="1">
      <alignment horizontal="left" vertical="top" wrapText="1"/>
    </xf>
    <xf numFmtId="0" fontId="11" fillId="3" borderId="2" xfId="0" applyFont="1" applyFill="1" applyBorder="1" applyAlignment="1">
      <alignment horizontal="center" vertical="top"/>
    </xf>
    <xf numFmtId="0" fontId="2" fillId="0" borderId="0" xfId="0" applyFont="1" applyAlignment="1">
      <alignment vertical="top"/>
    </xf>
    <xf numFmtId="0" fontId="2" fillId="0" borderId="7"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top"/>
    </xf>
    <xf numFmtId="0" fontId="5" fillId="4" borderId="0" xfId="0" applyFont="1" applyFill="1" applyAlignment="1">
      <alignment horizontal="right" vertical="center"/>
    </xf>
    <xf numFmtId="0" fontId="5" fillId="3" borderId="0" xfId="0" applyFont="1" applyFill="1" applyAlignment="1">
      <alignment vertical="center"/>
    </xf>
    <xf numFmtId="0" fontId="11" fillId="0" borderId="2" xfId="0" applyFont="1" applyBorder="1" applyAlignment="1">
      <alignment horizontal="center" vertical="top"/>
    </xf>
    <xf numFmtId="0" fontId="5" fillId="0" borderId="2" xfId="0" applyFont="1" applyBorder="1" applyAlignment="1">
      <alignment vertical="top"/>
    </xf>
    <xf numFmtId="0" fontId="5" fillId="0" borderId="0" xfId="0" applyFont="1" applyAlignment="1">
      <alignment vertical="top"/>
    </xf>
    <xf numFmtId="0" fontId="5" fillId="4" borderId="0" xfId="0" applyFont="1" applyFill="1" applyBorder="1" applyAlignment="1">
      <alignment horizontal="right" vertical="top" wrapText="1"/>
    </xf>
    <xf numFmtId="43" fontId="5" fillId="4" borderId="0" xfId="1" applyFont="1" applyFill="1" applyBorder="1" applyAlignment="1">
      <alignment vertical="center"/>
    </xf>
    <xf numFmtId="0" fontId="5" fillId="4" borderId="0" xfId="0" applyFont="1" applyFill="1" applyBorder="1" applyAlignment="1">
      <alignment vertical="center"/>
    </xf>
    <xf numFmtId="0" fontId="12" fillId="4" borderId="0" xfId="0" applyFont="1" applyFill="1" applyAlignment="1">
      <alignment horizontal="center" vertical="center"/>
    </xf>
    <xf numFmtId="0" fontId="5" fillId="0" borderId="2" xfId="0" applyFont="1" applyBorder="1" applyAlignment="1">
      <alignment horizontal="center" vertical="top"/>
    </xf>
    <xf numFmtId="0" fontId="11" fillId="3" borderId="2"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5" fillId="6" borderId="2" xfId="0" applyFont="1" applyFill="1" applyBorder="1" applyAlignment="1">
      <alignment vertical="center"/>
    </xf>
    <xf numFmtId="0" fontId="5" fillId="0" borderId="0" xfId="0" applyFont="1" applyAlignment="1">
      <alignment horizontal="center" vertical="top"/>
    </xf>
    <xf numFmtId="0" fontId="5" fillId="6" borderId="2" xfId="0" applyFont="1" applyFill="1" applyBorder="1" applyAlignment="1">
      <alignment horizontal="center" vertical="center"/>
    </xf>
    <xf numFmtId="0" fontId="5" fillId="0" borderId="2" xfId="0" applyFont="1" applyBorder="1" applyAlignment="1">
      <alignment horizontal="center" vertical="center"/>
    </xf>
    <xf numFmtId="0" fontId="1" fillId="5" borderId="12" xfId="0" applyFont="1" applyFill="1" applyBorder="1" applyAlignment="1">
      <alignment horizontal="center" vertical="center" wrapText="1"/>
    </xf>
    <xf numFmtId="0" fontId="17" fillId="0" borderId="2" xfId="0" applyFont="1" applyBorder="1" applyAlignment="1">
      <alignment vertical="center"/>
    </xf>
    <xf numFmtId="0" fontId="17" fillId="0" borderId="2" xfId="0" applyFont="1" applyBorder="1" applyAlignment="1">
      <alignment horizontal="center" vertical="center"/>
    </xf>
    <xf numFmtId="43" fontId="5" fillId="6" borderId="2" xfId="1" applyFont="1" applyFill="1" applyBorder="1" applyAlignment="1">
      <alignment horizontal="center" vertical="center"/>
    </xf>
    <xf numFmtId="9" fontId="5" fillId="6" borderId="2" xfId="2" applyFont="1" applyFill="1" applyBorder="1" applyAlignment="1">
      <alignment horizontal="center" vertical="center"/>
    </xf>
    <xf numFmtId="43" fontId="5" fillId="0" borderId="2" xfId="1" applyFont="1" applyBorder="1" applyAlignment="1">
      <alignment horizontal="center" vertical="center"/>
    </xf>
    <xf numFmtId="9" fontId="5" fillId="0" borderId="2" xfId="2" applyFont="1" applyBorder="1" applyAlignment="1">
      <alignment horizontal="center" vertical="center"/>
    </xf>
    <xf numFmtId="43" fontId="17" fillId="0" borderId="2" xfId="1" applyFont="1" applyFill="1" applyBorder="1" applyAlignment="1">
      <alignment horizontal="center" vertical="center"/>
    </xf>
    <xf numFmtId="9" fontId="17" fillId="0" borderId="2" xfId="2" applyFont="1" applyBorder="1" applyAlignment="1">
      <alignment horizontal="center" vertical="center"/>
    </xf>
    <xf numFmtId="43" fontId="17" fillId="0" borderId="2" xfId="1" applyFont="1" applyBorder="1" applyAlignment="1">
      <alignment horizontal="center" vertical="center"/>
    </xf>
    <xf numFmtId="15" fontId="5" fillId="6" borderId="2" xfId="0" applyNumberFormat="1" applyFont="1" applyFill="1" applyBorder="1" applyAlignment="1">
      <alignment horizontal="center" vertical="center"/>
    </xf>
    <xf numFmtId="0" fontId="17" fillId="0" borderId="2" xfId="0" applyFont="1" applyBorder="1" applyAlignment="1">
      <alignment horizontal="left" vertical="center" wrapText="1"/>
    </xf>
    <xf numFmtId="0" fontId="5" fillId="0" borderId="2" xfId="0" applyFont="1" applyBorder="1" applyAlignment="1">
      <alignment horizontal="left" vertical="center"/>
    </xf>
    <xf numFmtId="0" fontId="6"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1" fillId="5" borderId="13" xfId="0" applyFont="1" applyFill="1" applyBorder="1" applyAlignment="1">
      <alignment horizontal="center" vertical="center" wrapText="1"/>
    </xf>
    <xf numFmtId="164" fontId="5" fillId="0" borderId="2" xfId="0" applyNumberFormat="1" applyFont="1" applyBorder="1" applyAlignment="1">
      <alignment horizontal="center" vertical="center"/>
    </xf>
    <xf numFmtId="43" fontId="5" fillId="4" borderId="0" xfId="1" applyFont="1" applyFill="1" applyBorder="1" applyAlignment="1">
      <alignment horizontal="center" vertical="center"/>
    </xf>
    <xf numFmtId="0" fontId="5" fillId="4" borderId="0"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43" fontId="5" fillId="0" borderId="2" xfId="1" applyFont="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43" fontId="5" fillId="0" borderId="2" xfId="1" applyFont="1" applyFill="1" applyBorder="1" applyAlignment="1">
      <alignment vertical="center"/>
    </xf>
    <xf numFmtId="9" fontId="5" fillId="0" borderId="2" xfId="2" applyFont="1" applyFill="1" applyBorder="1" applyAlignment="1">
      <alignment horizontal="center" vertical="center"/>
    </xf>
    <xf numFmtId="43" fontId="5" fillId="0" borderId="2" xfId="1" applyFont="1" applyFill="1" applyBorder="1" applyAlignment="1">
      <alignment horizontal="center" vertical="center"/>
    </xf>
    <xf numFmtId="3" fontId="18" fillId="0" borderId="2" xfId="0" applyNumberFormat="1" applyFont="1" applyBorder="1" applyAlignment="1" applyProtection="1">
      <alignment vertical="center"/>
      <protection locked="0"/>
    </xf>
    <xf numFmtId="0" fontId="18" fillId="0" borderId="2" xfId="0" applyFont="1" applyBorder="1" applyAlignment="1" applyProtection="1">
      <alignment horizontal="center" vertical="center"/>
      <protection locked="0"/>
    </xf>
    <xf numFmtId="0" fontId="5" fillId="0" borderId="2" xfId="0" applyFont="1" applyBorder="1" applyAlignment="1">
      <alignment vertical="top" wrapText="1"/>
    </xf>
    <xf numFmtId="3" fontId="5" fillId="0" borderId="9" xfId="0" applyNumberFormat="1" applyFont="1" applyBorder="1" applyAlignment="1" applyProtection="1">
      <alignment vertical="center"/>
      <protection locked="0"/>
    </xf>
    <xf numFmtId="0" fontId="18" fillId="0" borderId="9" xfId="0" applyFont="1" applyBorder="1" applyAlignment="1" applyProtection="1">
      <alignment horizontal="center" vertical="center"/>
      <protection locked="0"/>
    </xf>
    <xf numFmtId="0" fontId="18" fillId="0" borderId="2" xfId="0" applyFont="1" applyBorder="1" applyAlignment="1">
      <alignment horizontal="center" vertical="center"/>
    </xf>
    <xf numFmtId="17" fontId="5" fillId="0" borderId="2" xfId="0" applyNumberFormat="1" applyFont="1" applyBorder="1" applyAlignment="1">
      <alignment horizontal="center" vertical="center"/>
    </xf>
    <xf numFmtId="0" fontId="17" fillId="0" borderId="2" xfId="0" applyFont="1" applyBorder="1" applyAlignment="1">
      <alignment vertical="center" wrapText="1"/>
    </xf>
    <xf numFmtId="0" fontId="5" fillId="7"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18" fillId="0" borderId="2" xfId="0" applyFont="1" applyBorder="1" applyAlignment="1" applyProtection="1">
      <alignment horizontal="left" vertical="center" wrapText="1"/>
      <protection locked="0"/>
    </xf>
    <xf numFmtId="0" fontId="1" fillId="6" borderId="2" xfId="0" applyFont="1" applyFill="1" applyBorder="1"/>
    <xf numFmtId="0" fontId="1" fillId="6" borderId="9" xfId="0" applyFont="1" applyFill="1" applyBorder="1" applyAlignment="1">
      <alignment horizontal="left" vertical="center"/>
    </xf>
    <xf numFmtId="0" fontId="1" fillId="6"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7" borderId="2" xfId="0" applyFont="1" applyFill="1" applyBorder="1" applyAlignment="1">
      <alignment vertical="center"/>
    </xf>
    <xf numFmtId="0" fontId="17" fillId="7" borderId="2" xfId="0" applyFont="1" applyFill="1" applyBorder="1" applyAlignment="1">
      <alignment horizontal="left" vertical="center"/>
    </xf>
    <xf numFmtId="0" fontId="5" fillId="7" borderId="2" xfId="0" applyFont="1" applyFill="1" applyBorder="1" applyAlignment="1">
      <alignment horizontal="center" vertical="center" wrapText="1"/>
    </xf>
    <xf numFmtId="9" fontId="5" fillId="7" borderId="2" xfId="2" applyFont="1" applyFill="1" applyBorder="1" applyAlignment="1">
      <alignment horizontal="center" vertical="center"/>
    </xf>
    <xf numFmtId="43" fontId="5" fillId="7" borderId="2" xfId="1" applyFont="1" applyFill="1" applyBorder="1" applyAlignment="1">
      <alignment horizontal="center" vertical="center"/>
    </xf>
    <xf numFmtId="0" fontId="5" fillId="7" borderId="2" xfId="0" applyFont="1" applyFill="1" applyBorder="1" applyAlignment="1">
      <alignment vertical="center" wrapText="1"/>
    </xf>
    <xf numFmtId="0" fontId="6" fillId="0" borderId="2" xfId="0" applyFont="1" applyFill="1" applyBorder="1" applyAlignment="1">
      <alignment horizontal="center" vertical="center"/>
    </xf>
    <xf numFmtId="9" fontId="17" fillId="7" borderId="2" xfId="2" applyFont="1" applyFill="1" applyBorder="1" applyAlignment="1">
      <alignment horizontal="center" vertical="center"/>
    </xf>
    <xf numFmtId="0" fontId="20" fillId="7" borderId="0" xfId="0" applyFont="1" applyFill="1" applyAlignment="1">
      <alignment vertical="center"/>
    </xf>
    <xf numFmtId="0" fontId="5" fillId="7" borderId="2" xfId="0" applyFont="1" applyFill="1" applyBorder="1" applyAlignment="1">
      <alignment horizontal="left" vertical="center" wrapText="1"/>
    </xf>
    <xf numFmtId="0" fontId="18" fillId="7" borderId="2" xfId="0" applyFont="1" applyFill="1" applyBorder="1" applyAlignment="1">
      <alignment horizontal="center" vertical="center"/>
    </xf>
    <xf numFmtId="0" fontId="18" fillId="7" borderId="2" xfId="0" applyFont="1" applyFill="1" applyBorder="1" applyAlignment="1">
      <alignment vertical="center"/>
    </xf>
    <xf numFmtId="0" fontId="18" fillId="7" borderId="2" xfId="0" applyFont="1" applyFill="1" applyBorder="1" applyAlignment="1">
      <alignment horizontal="center" vertical="center" wrapText="1"/>
    </xf>
    <xf numFmtId="43" fontId="18" fillId="7" borderId="2" xfId="1" applyFont="1" applyFill="1" applyBorder="1" applyAlignment="1">
      <alignment vertical="center"/>
    </xf>
    <xf numFmtId="43" fontId="18" fillId="7" borderId="2" xfId="1" applyFont="1" applyFill="1" applyBorder="1" applyAlignment="1">
      <alignment horizontal="center" vertical="center"/>
    </xf>
    <xf numFmtId="0" fontId="5" fillId="8" borderId="2" xfId="0" applyFont="1" applyFill="1" applyBorder="1" applyAlignment="1">
      <alignment horizontal="center" vertical="center"/>
    </xf>
    <xf numFmtId="0" fontId="5" fillId="8" borderId="2" xfId="0" applyFont="1" applyFill="1" applyBorder="1" applyAlignment="1">
      <alignment vertical="center" wrapText="1"/>
    </xf>
    <xf numFmtId="0" fontId="5" fillId="8" borderId="2" xfId="0" applyFont="1" applyFill="1" applyBorder="1" applyAlignment="1">
      <alignment vertical="center"/>
    </xf>
    <xf numFmtId="0" fontId="5" fillId="8" borderId="2" xfId="0" applyFont="1" applyFill="1" applyBorder="1" applyAlignment="1">
      <alignment vertical="top" wrapText="1"/>
    </xf>
    <xf numFmtId="0" fontId="17" fillId="8" borderId="2" xfId="0" applyFont="1" applyFill="1" applyBorder="1" applyAlignment="1">
      <alignment vertical="center"/>
    </xf>
    <xf numFmtId="0" fontId="5" fillId="8" borderId="2" xfId="0" applyFont="1" applyFill="1" applyBorder="1" applyAlignment="1">
      <alignment horizontal="left" vertical="center" wrapText="1"/>
    </xf>
    <xf numFmtId="0" fontId="20" fillId="0" borderId="2" xfId="0" applyFont="1" applyBorder="1" applyAlignment="1">
      <alignment vertical="center"/>
    </xf>
    <xf numFmtId="3" fontId="5" fillId="7" borderId="14" xfId="0" applyNumberFormat="1" applyFont="1" applyFill="1" applyBorder="1" applyAlignment="1" applyProtection="1">
      <alignment horizontal="center" vertical="center"/>
      <protection locked="0"/>
    </xf>
    <xf numFmtId="165" fontId="5" fillId="0" borderId="2" xfId="0" applyNumberFormat="1" applyFont="1" applyBorder="1" applyAlignment="1">
      <alignment horizontal="center" vertical="center"/>
    </xf>
    <xf numFmtId="166" fontId="5" fillId="0" borderId="2" xfId="0" applyNumberFormat="1" applyFont="1" applyBorder="1" applyAlignment="1">
      <alignment horizontal="center" vertical="center"/>
    </xf>
    <xf numFmtId="0" fontId="2" fillId="0" borderId="1" xfId="0" applyFont="1" applyBorder="1" applyAlignment="1">
      <alignment vertical="top" wrapText="1"/>
    </xf>
    <xf numFmtId="0" fontId="1" fillId="2" borderId="5" xfId="0" applyFont="1" applyFill="1" applyBorder="1" applyAlignment="1">
      <alignment horizontal="center" vertical="center" wrapText="1"/>
    </xf>
    <xf numFmtId="0" fontId="0" fillId="0" borderId="9" xfId="0" applyBorder="1" applyAlignment="1"/>
    <xf numFmtId="0" fontId="6" fillId="0" borderId="5" xfId="0" applyFont="1" applyBorder="1" applyAlignment="1">
      <alignment horizontal="left" vertical="top"/>
    </xf>
    <xf numFmtId="0" fontId="6" fillId="0" borderId="4" xfId="0" applyFont="1" applyBorder="1" applyAlignment="1">
      <alignment horizontal="left" vertical="top"/>
    </xf>
    <xf numFmtId="0" fontId="6" fillId="0" borderId="9" xfId="0" applyFont="1" applyBorder="1" applyAlignment="1">
      <alignment horizontal="left" vertical="top"/>
    </xf>
    <xf numFmtId="0" fontId="6" fillId="0" borderId="5" xfId="0" applyFont="1" applyBorder="1" applyAlignment="1">
      <alignment horizontal="left" vertical="top" wrapText="1"/>
    </xf>
    <xf numFmtId="0" fontId="3" fillId="0" borderId="0" xfId="0" applyFont="1" applyBorder="1" applyAlignment="1">
      <alignment horizontal="center" vertical="center"/>
    </xf>
    <xf numFmtId="0" fontId="1" fillId="2" borderId="2" xfId="0" applyFont="1" applyFill="1" applyBorder="1" applyAlignment="1">
      <alignment horizontal="center" vertical="center" wrapText="1"/>
    </xf>
    <xf numFmtId="0" fontId="14" fillId="0" borderId="5" xfId="0" applyFont="1" applyBorder="1" applyAlignment="1">
      <alignment horizontal="left" vertical="top" wrapText="1"/>
    </xf>
    <xf numFmtId="0" fontId="10" fillId="0" borderId="4" xfId="0" applyFont="1" applyBorder="1" applyAlignment="1">
      <alignment horizontal="left" vertical="top"/>
    </xf>
    <xf numFmtId="0" fontId="10" fillId="0" borderId="9" xfId="0" applyFont="1" applyBorder="1" applyAlignment="1">
      <alignment horizontal="left" vertical="top"/>
    </xf>
    <xf numFmtId="0" fontId="5" fillId="0" borderId="0" xfId="0" applyFont="1" applyBorder="1" applyAlignment="1">
      <alignment horizontal="left" vertical="center"/>
    </xf>
    <xf numFmtId="43" fontId="5" fillId="4" borderId="0" xfId="0" applyNumberFormat="1" applyFont="1" applyFill="1" applyBorder="1" applyAlignment="1">
      <alignment vertical="center"/>
    </xf>
    <xf numFmtId="0" fontId="1" fillId="5" borderId="15"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0" borderId="2" xfId="0" applyBorder="1"/>
    <xf numFmtId="0" fontId="0" fillId="10" borderId="0" xfId="0" applyFill="1"/>
    <xf numFmtId="0" fontId="5" fillId="10" borderId="0" xfId="0" applyFont="1" applyFill="1" applyAlignment="1">
      <alignment vertical="center"/>
    </xf>
    <xf numFmtId="2" fontId="5" fillId="0" borderId="2" xfId="0" applyNumberFormat="1" applyFont="1" applyBorder="1" applyAlignment="1">
      <alignment horizontal="center" vertical="top"/>
    </xf>
  </cellXfs>
  <cellStyles count="3">
    <cellStyle name="Comma" xfId="1" builtinId="3"/>
    <cellStyle name="Normal" xfId="0" builtinId="0"/>
    <cellStyle name="Percent" xfId="2" builtinId="5"/>
  </cellStyles>
  <dxfs count="18">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1756717</xdr:colOff>
      <xdr:row>0</xdr:row>
      <xdr:rowOff>77282</xdr:rowOff>
    </xdr:from>
    <xdr:to>
      <xdr:col>8</xdr:col>
      <xdr:colOff>549232</xdr:colOff>
      <xdr:row>1</xdr:row>
      <xdr:rowOff>169887</xdr:rowOff>
    </xdr:to>
    <xdr:pic>
      <xdr:nvPicPr>
        <xdr:cNvPr id="4" name="รูปภาพ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6867" y="77282"/>
          <a:ext cx="663648" cy="4450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lchira/Downloads/QA58_Fac_element2_6m%20(&#3623;&#3636;&#3592;&#3633;&#3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ผู้รับผิดชอบตัวบ่งชี้ ระดับ คณะ"/>
      <sheetName val="ตบช 2.1"/>
      <sheetName val="ตบช 2.2"/>
      <sheetName val="ตบช 2.3"/>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8"/>
  <sheetViews>
    <sheetView tabSelected="1" view="pageBreakPreview" topLeftCell="B1" zoomScale="89" zoomScaleNormal="90" zoomScaleSheetLayoutView="89" workbookViewId="0">
      <selection activeCell="M8" sqref="M8"/>
    </sheetView>
  </sheetViews>
  <sheetFormatPr defaultColWidth="9" defaultRowHeight="17.25"/>
  <cols>
    <col min="1" max="1" width="10.28515625" style="3" customWidth="1"/>
    <col min="2" max="2" width="45.85546875" style="3" customWidth="1"/>
    <col min="3" max="3" width="8.42578125" style="3" customWidth="1"/>
    <col min="4" max="4" width="8.85546875" style="3" customWidth="1"/>
    <col min="5" max="5" width="8" style="3" customWidth="1"/>
    <col min="6" max="6" width="11.28515625" style="3" customWidth="1"/>
    <col min="7" max="7" width="22.42578125" style="3" customWidth="1"/>
    <col min="8" max="8" width="26.5703125" style="3" customWidth="1"/>
    <col min="9" max="9" width="27.28515625" style="3" customWidth="1"/>
    <col min="10" max="16384" width="9" style="3"/>
  </cols>
  <sheetData>
    <row r="1" spans="1:14" s="2" customFormat="1" ht="27.75">
      <c r="A1" s="129" t="s">
        <v>15</v>
      </c>
      <c r="B1" s="129"/>
      <c r="C1" s="129"/>
      <c r="D1" s="129"/>
      <c r="E1" s="129"/>
      <c r="F1" s="129"/>
      <c r="G1" s="129"/>
      <c r="H1" s="129"/>
    </row>
    <row r="2" spans="1:14" s="2" customFormat="1" ht="27.75">
      <c r="A2" s="129" t="s">
        <v>60</v>
      </c>
      <c r="B2" s="129"/>
      <c r="C2" s="129"/>
      <c r="D2" s="129"/>
      <c r="E2" s="129"/>
      <c r="F2" s="129"/>
      <c r="G2" s="129"/>
      <c r="H2" s="129"/>
      <c r="M2" s="1" t="s">
        <v>11</v>
      </c>
      <c r="N2" s="1" t="s">
        <v>12</v>
      </c>
    </row>
    <row r="3" spans="1:14" s="2" customFormat="1" ht="27.75">
      <c r="A3" s="5"/>
      <c r="B3" s="5"/>
      <c r="C3" s="5"/>
      <c r="D3" s="5"/>
      <c r="E3" s="5"/>
      <c r="F3" s="5"/>
      <c r="G3" s="5"/>
      <c r="H3" s="6"/>
      <c r="M3" s="1"/>
      <c r="N3" s="1"/>
    </row>
    <row r="4" spans="1:14" ht="24">
      <c r="A4" s="130" t="s">
        <v>13</v>
      </c>
      <c r="B4" s="130"/>
      <c r="C4" s="8" t="s">
        <v>0</v>
      </c>
      <c r="D4" s="130" t="s">
        <v>2</v>
      </c>
      <c r="E4" s="130"/>
      <c r="F4" s="130"/>
      <c r="G4" s="130" t="s">
        <v>14</v>
      </c>
      <c r="H4" s="130"/>
      <c r="I4" s="123" t="s">
        <v>59</v>
      </c>
    </row>
    <row r="5" spans="1:14" ht="24">
      <c r="A5" s="130"/>
      <c r="B5" s="130"/>
      <c r="C5" s="8" t="s">
        <v>1</v>
      </c>
      <c r="D5" s="8" t="s">
        <v>3</v>
      </c>
      <c r="E5" s="8" t="s">
        <v>4</v>
      </c>
      <c r="F5" s="8" t="s">
        <v>5</v>
      </c>
      <c r="G5" s="8" t="s">
        <v>6</v>
      </c>
      <c r="H5" s="8" t="s">
        <v>7</v>
      </c>
      <c r="I5" s="124"/>
    </row>
    <row r="6" spans="1:14" s="7" customFormat="1" ht="42" customHeight="1">
      <c r="A6" s="125" t="s">
        <v>16</v>
      </c>
      <c r="B6" s="16" t="s">
        <v>46</v>
      </c>
      <c r="C6" s="17" t="s">
        <v>8</v>
      </c>
      <c r="D6" s="18" t="s">
        <v>8</v>
      </c>
      <c r="E6" s="17"/>
      <c r="F6" s="19"/>
      <c r="G6" s="128" t="s">
        <v>36</v>
      </c>
      <c r="H6" s="131" t="s">
        <v>62</v>
      </c>
      <c r="I6" s="141">
        <f>'ตบช 2.1'!C15</f>
        <v>4</v>
      </c>
    </row>
    <row r="7" spans="1:14" s="7" customFormat="1" ht="41.25" customHeight="1">
      <c r="A7" s="126"/>
      <c r="B7" s="20" t="s">
        <v>17</v>
      </c>
      <c r="C7" s="21" t="s">
        <v>9</v>
      </c>
      <c r="D7" s="22" t="s">
        <v>8</v>
      </c>
      <c r="E7" s="23"/>
      <c r="F7" s="22"/>
      <c r="G7" s="126"/>
      <c r="H7" s="132"/>
      <c r="I7" s="141">
        <f>'ตบช 2.2'!C11</f>
        <v>2.0012752525252524</v>
      </c>
    </row>
    <row r="8" spans="1:14" s="4" customFormat="1" ht="105" customHeight="1">
      <c r="A8" s="127"/>
      <c r="B8" s="26" t="s">
        <v>18</v>
      </c>
      <c r="C8" s="24" t="s">
        <v>10</v>
      </c>
      <c r="D8" s="25" t="s">
        <v>8</v>
      </c>
      <c r="E8" s="25" t="s">
        <v>8</v>
      </c>
      <c r="F8" s="24"/>
      <c r="G8" s="127"/>
      <c r="H8" s="133"/>
      <c r="I8" s="141">
        <f>'ตบช 2.3'!C11</f>
        <v>4.0740740740740744</v>
      </c>
    </row>
  </sheetData>
  <mergeCells count="9">
    <mergeCell ref="I4:I5"/>
    <mergeCell ref="A6:A8"/>
    <mergeCell ref="G6:G8"/>
    <mergeCell ref="A1:H1"/>
    <mergeCell ref="A2:H2"/>
    <mergeCell ref="A4:B5"/>
    <mergeCell ref="D4:F4"/>
    <mergeCell ref="G4:H4"/>
    <mergeCell ref="H6:H8"/>
  </mergeCells>
  <conditionalFormatting sqref="I6:I8">
    <cfRule type="colorScale" priority="1">
      <colorScale>
        <cfvo type="min"/>
        <cfvo type="percentile" val="50"/>
        <cfvo type="max"/>
        <color rgb="FFF8696B"/>
        <color rgb="FFFFEB84"/>
        <color rgb="FF63BE7B"/>
      </colorScale>
    </cfRule>
  </conditionalFormatting>
  <pageMargins left="0.70866141732283505" right="0.59055118110236204" top="0.74803149606299202" bottom="0.511811023622047" header="0.31496062992126" footer="0.31496062992126"/>
  <pageSetup paperSize="9" scale="73" orientation="landscape" r:id="rId1"/>
  <headerFooter>
    <oddHeader>&amp;R&amp;P</oddHeader>
    <oddFooter>&amp;R&amp;P/&amp;N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19"/>
  <sheetViews>
    <sheetView zoomScaleSheetLayoutView="100" workbookViewId="0">
      <pane xSplit="2" ySplit="7" topLeftCell="C14" activePane="bottomRight" state="frozen"/>
      <selection pane="topRight" activeCell="C1" sqref="C1"/>
      <selection pane="bottomLeft" activeCell="A8" sqref="A8"/>
      <selection pane="bottomRight" activeCell="D8" sqref="D8:D13"/>
    </sheetView>
  </sheetViews>
  <sheetFormatPr defaultColWidth="9" defaultRowHeight="21.75"/>
  <cols>
    <col min="1" max="1" width="4.42578125" style="27" customWidth="1"/>
    <col min="2" max="2" width="74" style="27" customWidth="1"/>
    <col min="3" max="3" width="18.85546875" style="27" customWidth="1"/>
    <col min="4" max="4" width="40.7109375" style="27" customWidth="1"/>
    <col min="5" max="7" width="11.5703125" style="27" customWidth="1"/>
    <col min="8" max="8" width="7.85546875" style="27" customWidth="1"/>
    <col min="9" max="16384" width="9" style="27"/>
  </cols>
  <sheetData>
    <row r="1" spans="1:4">
      <c r="A1" s="27" t="s">
        <v>37</v>
      </c>
    </row>
    <row r="2" spans="1:4">
      <c r="A2" s="28" t="s">
        <v>24</v>
      </c>
    </row>
    <row r="3" spans="1:4">
      <c r="A3" s="28" t="s">
        <v>38</v>
      </c>
    </row>
    <row r="4" spans="1:4">
      <c r="A4" s="28" t="s">
        <v>39</v>
      </c>
    </row>
    <row r="5" spans="1:4">
      <c r="A5" s="28" t="s">
        <v>53</v>
      </c>
    </row>
    <row r="6" spans="1:4">
      <c r="A6" s="27" t="s">
        <v>55</v>
      </c>
    </row>
    <row r="7" spans="1:4" s="32" customFormat="1">
      <c r="A7" s="31" t="s">
        <v>23</v>
      </c>
      <c r="B7" s="31" t="s">
        <v>20</v>
      </c>
      <c r="C7" s="46" t="s">
        <v>61</v>
      </c>
      <c r="D7" s="31" t="s">
        <v>22</v>
      </c>
    </row>
    <row r="8" spans="1:4" s="32" customFormat="1" ht="43.5">
      <c r="A8" s="33">
        <v>1</v>
      </c>
      <c r="B8" s="29" t="s">
        <v>32</v>
      </c>
      <c r="C8" s="38" t="s">
        <v>356</v>
      </c>
      <c r="D8" s="29" t="s">
        <v>358</v>
      </c>
    </row>
    <row r="9" spans="1:4" s="32" customFormat="1" ht="174">
      <c r="A9" s="34">
        <v>2</v>
      </c>
      <c r="B9" s="30" t="s">
        <v>33</v>
      </c>
      <c r="C9" s="38" t="s">
        <v>356</v>
      </c>
      <c r="D9" s="122" t="s">
        <v>359</v>
      </c>
    </row>
    <row r="10" spans="1:4" s="32" customFormat="1" ht="87">
      <c r="A10" s="34">
        <v>3</v>
      </c>
      <c r="B10" s="30" t="s">
        <v>27</v>
      </c>
      <c r="C10" s="38" t="s">
        <v>356</v>
      </c>
      <c r="D10" s="122" t="s">
        <v>360</v>
      </c>
    </row>
    <row r="11" spans="1:4" s="32" customFormat="1" ht="217.5">
      <c r="A11" s="34">
        <v>4</v>
      </c>
      <c r="B11" s="30" t="s">
        <v>28</v>
      </c>
      <c r="C11" s="38" t="s">
        <v>356</v>
      </c>
      <c r="D11" s="122" t="s">
        <v>361</v>
      </c>
    </row>
    <row r="12" spans="1:4" s="32" customFormat="1" ht="43.5">
      <c r="A12" s="34">
        <v>5</v>
      </c>
      <c r="B12" s="30" t="s">
        <v>34</v>
      </c>
      <c r="C12" s="38" t="s">
        <v>357</v>
      </c>
      <c r="D12" s="35"/>
    </row>
    <row r="13" spans="1:4" s="32" customFormat="1" ht="152.25">
      <c r="A13" s="34">
        <v>6</v>
      </c>
      <c r="B13" s="30" t="s">
        <v>35</v>
      </c>
      <c r="C13" s="38" t="s">
        <v>356</v>
      </c>
      <c r="D13" s="122" t="s">
        <v>362</v>
      </c>
    </row>
    <row r="15" spans="1:4" ht="24">
      <c r="B15" s="36" t="s">
        <v>40</v>
      </c>
      <c r="C15" s="44">
        <v>4</v>
      </c>
      <c r="D15" s="37" t="s">
        <v>41</v>
      </c>
    </row>
    <row r="16" spans="1:4" ht="24">
      <c r="B16" s="9"/>
      <c r="C16" s="9"/>
      <c r="D16" s="37" t="s">
        <v>42</v>
      </c>
    </row>
    <row r="17" spans="2:4" ht="24">
      <c r="B17" s="9"/>
      <c r="C17" s="9"/>
      <c r="D17" s="37" t="s">
        <v>43</v>
      </c>
    </row>
    <row r="18" spans="2:4" ht="24">
      <c r="B18" s="9"/>
      <c r="C18" s="9"/>
      <c r="D18" s="37" t="s">
        <v>44</v>
      </c>
    </row>
    <row r="19" spans="2:4" ht="24">
      <c r="B19" s="9"/>
      <c r="C19" s="9"/>
      <c r="D19" s="37" t="s">
        <v>45</v>
      </c>
    </row>
  </sheetData>
  <conditionalFormatting sqref="C8:C13">
    <cfRule type="cellIs" dxfId="17" priority="1" operator="equal">
      <formula>"N/A"</formula>
    </cfRule>
    <cfRule type="cellIs" dxfId="16" priority="2" operator="equal">
      <formula>"n/a"</formula>
    </cfRule>
    <cfRule type="cellIs" dxfId="15" priority="3" operator="equal">
      <formula>"i"</formula>
    </cfRule>
    <cfRule type="cellIs" dxfId="14" priority="4" operator="equal">
      <formula>"I"</formula>
    </cfRule>
    <cfRule type="cellIs" dxfId="13" priority="5" operator="equal">
      <formula>"c"</formula>
    </cfRule>
    <cfRule type="cellIs" dxfId="12" priority="6" operator="equal">
      <formula>"C"</formula>
    </cfRule>
  </conditionalFormatting>
  <pageMargins left="0.7" right="0.7" top="0.75" bottom="0.75" header="0.3" footer="0.3"/>
  <pageSetup paperSize="9" scale="75" fitToWidth="0" orientation="landscape" r:id="rId1"/>
  <headerFooter>
    <oddFooter>&amp;R&amp;P/&amp;N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73"/>
  <sheetViews>
    <sheetView view="pageBreakPreview" topLeftCell="A7" zoomScale="90" zoomScaleNormal="100" zoomScaleSheetLayoutView="90" workbookViewId="0">
      <selection activeCell="J10" sqref="J10"/>
    </sheetView>
  </sheetViews>
  <sheetFormatPr defaultColWidth="9" defaultRowHeight="24"/>
  <cols>
    <col min="1" max="1" width="5.7109375" style="9" customWidth="1"/>
    <col min="2" max="2" width="31.7109375" style="9" customWidth="1"/>
    <col min="3" max="3" width="53.42578125" style="9" customWidth="1"/>
    <col min="4" max="4" width="18.28515625" style="4" customWidth="1"/>
    <col min="5" max="5" width="14.42578125" style="4" customWidth="1"/>
    <col min="6" max="6" width="6.42578125" style="4" customWidth="1"/>
    <col min="7" max="7" width="15.42578125" style="4" customWidth="1"/>
    <col min="8" max="8" width="10.42578125" style="4" customWidth="1"/>
    <col min="9" max="9" width="8.42578125" style="4" bestFit="1" customWidth="1"/>
    <col min="10" max="10" width="11.42578125" style="4" customWidth="1"/>
    <col min="11" max="11" width="10.28515625" style="4" customWidth="1"/>
    <col min="13" max="13" width="3.140625" style="9" customWidth="1"/>
    <col min="14" max="16384" width="9" style="9"/>
  </cols>
  <sheetData>
    <row r="1" spans="1:11">
      <c r="A1" s="9" t="s">
        <v>26</v>
      </c>
    </row>
    <row r="2" spans="1:11">
      <c r="A2" s="9" t="s">
        <v>21</v>
      </c>
    </row>
    <row r="3" spans="1:11">
      <c r="A3" s="10" t="s">
        <v>51</v>
      </c>
    </row>
    <row r="4" spans="1:11" ht="24" customHeight="1">
      <c r="A4" s="10" t="s">
        <v>25</v>
      </c>
    </row>
    <row r="5" spans="1:11" ht="24" customHeight="1">
      <c r="A5" s="10" t="s">
        <v>56</v>
      </c>
    </row>
    <row r="6" spans="1:11" ht="24" customHeight="1">
      <c r="A6" s="9" t="s">
        <v>54</v>
      </c>
    </row>
    <row r="7" spans="1:11" ht="24" customHeight="1">
      <c r="A7" s="10" t="s">
        <v>19</v>
      </c>
    </row>
    <row r="8" spans="1:11" ht="24" customHeight="1">
      <c r="A8" s="13" t="s">
        <v>23</v>
      </c>
      <c r="B8" s="13" t="s">
        <v>20</v>
      </c>
      <c r="C8" s="46" t="s">
        <v>61</v>
      </c>
      <c r="D8" s="13" t="s">
        <v>22</v>
      </c>
    </row>
    <row r="9" spans="1:11" s="40" customFormat="1" ht="192">
      <c r="A9" s="39">
        <v>1</v>
      </c>
      <c r="B9" s="12" t="s">
        <v>364</v>
      </c>
      <c r="C9" s="38" t="s">
        <v>9</v>
      </c>
      <c r="D9" s="45"/>
      <c r="E9" s="50"/>
      <c r="F9" s="50"/>
      <c r="G9" s="50"/>
      <c r="H9" s="50"/>
      <c r="I9" s="50"/>
      <c r="J9" s="50"/>
      <c r="K9" s="50"/>
    </row>
    <row r="10" spans="1:11" ht="24" customHeight="1">
      <c r="A10" s="14"/>
      <c r="B10" s="15"/>
      <c r="C10" s="14"/>
      <c r="D10" s="7"/>
    </row>
    <row r="11" spans="1:11" ht="24" customHeight="1">
      <c r="A11" s="14"/>
      <c r="B11" s="41" t="s">
        <v>40</v>
      </c>
      <c r="C11" s="42">
        <f>C14/220000*5</f>
        <v>2.0012752525252524</v>
      </c>
      <c r="D11" s="7"/>
    </row>
    <row r="12" spans="1:11" ht="24" customHeight="1">
      <c r="A12" s="14"/>
      <c r="B12" s="41" t="s">
        <v>47</v>
      </c>
      <c r="C12" s="42">
        <f>SUM(G18:G71)</f>
        <v>12680080</v>
      </c>
      <c r="D12" s="7"/>
    </row>
    <row r="13" spans="1:11" ht="24" customHeight="1">
      <c r="A13" s="14"/>
      <c r="B13" s="41" t="s">
        <v>48</v>
      </c>
      <c r="C13" s="43">
        <v>144</v>
      </c>
      <c r="D13" s="134" t="s">
        <v>363</v>
      </c>
    </row>
    <row r="14" spans="1:11" ht="24" customHeight="1">
      <c r="A14" s="14"/>
      <c r="B14" s="41" t="s">
        <v>365</v>
      </c>
      <c r="C14" s="135">
        <f>C12/C13</f>
        <v>88056.111111111109</v>
      </c>
      <c r="D14" s="134"/>
    </row>
    <row r="15" spans="1:11" ht="24" customHeight="1" thickBot="1">
      <c r="A15" s="14"/>
      <c r="B15" s="15"/>
      <c r="C15" s="14"/>
      <c r="D15" s="7"/>
    </row>
    <row r="16" spans="1:11" ht="72">
      <c r="A16" s="53" t="s">
        <v>63</v>
      </c>
      <c r="B16" s="68" t="s">
        <v>64</v>
      </c>
      <c r="C16" s="68" t="s">
        <v>65</v>
      </c>
      <c r="D16" s="68" t="s">
        <v>90</v>
      </c>
      <c r="E16" s="53" t="s">
        <v>270</v>
      </c>
      <c r="F16" s="68" t="s">
        <v>71</v>
      </c>
      <c r="G16" s="68" t="s">
        <v>271</v>
      </c>
      <c r="H16" s="68" t="s">
        <v>67</v>
      </c>
      <c r="I16" s="68" t="s">
        <v>68</v>
      </c>
      <c r="J16" s="68" t="s">
        <v>66</v>
      </c>
      <c r="K16" s="53" t="s">
        <v>85</v>
      </c>
    </row>
    <row r="17" spans="1:11">
      <c r="A17" s="51">
        <v>0</v>
      </c>
      <c r="B17" s="49" t="s">
        <v>72</v>
      </c>
      <c r="C17" s="49" t="s">
        <v>73</v>
      </c>
      <c r="D17" s="63" t="s">
        <v>74</v>
      </c>
      <c r="E17" s="56">
        <v>75000</v>
      </c>
      <c r="F17" s="57">
        <v>0.5</v>
      </c>
      <c r="G17" s="56">
        <f t="shared" ref="G17:G37" si="0">E17*F17</f>
        <v>37500</v>
      </c>
      <c r="H17" s="51" t="s">
        <v>70</v>
      </c>
      <c r="I17" s="51"/>
      <c r="J17" s="51"/>
      <c r="K17" s="51"/>
    </row>
    <row r="18" spans="1:11" ht="72">
      <c r="A18" s="52">
        <v>1</v>
      </c>
      <c r="B18" s="11" t="s">
        <v>114</v>
      </c>
      <c r="C18" s="66" t="s">
        <v>115</v>
      </c>
      <c r="D18" s="72" t="s">
        <v>254</v>
      </c>
      <c r="E18" s="58">
        <v>140000</v>
      </c>
      <c r="F18" s="59">
        <v>1</v>
      </c>
      <c r="G18" s="58">
        <f t="shared" si="0"/>
        <v>140000</v>
      </c>
      <c r="H18" s="52" t="s">
        <v>69</v>
      </c>
      <c r="I18" s="52"/>
      <c r="J18" s="52"/>
      <c r="K18" s="103" t="s">
        <v>87</v>
      </c>
    </row>
    <row r="19" spans="1:11" ht="72">
      <c r="A19" s="52">
        <f>A18+1</f>
        <v>2</v>
      </c>
      <c r="B19" s="11" t="s">
        <v>116</v>
      </c>
      <c r="C19" s="66" t="s">
        <v>117</v>
      </c>
      <c r="D19" s="72" t="s">
        <v>254</v>
      </c>
      <c r="E19" s="58">
        <v>75000</v>
      </c>
      <c r="F19" s="59">
        <v>1</v>
      </c>
      <c r="G19" s="58">
        <f t="shared" si="0"/>
        <v>75000</v>
      </c>
      <c r="H19" s="52" t="s">
        <v>69</v>
      </c>
      <c r="I19" s="52"/>
      <c r="J19" s="52"/>
      <c r="K19" s="103" t="s">
        <v>87</v>
      </c>
    </row>
    <row r="20" spans="1:11" ht="72">
      <c r="A20" s="52">
        <f t="shared" ref="A20:A71" si="1">A19+1</f>
        <v>3</v>
      </c>
      <c r="B20" s="11" t="s">
        <v>118</v>
      </c>
      <c r="C20" s="66" t="s">
        <v>119</v>
      </c>
      <c r="D20" s="72" t="s">
        <v>254</v>
      </c>
      <c r="E20" s="58">
        <v>90000</v>
      </c>
      <c r="F20" s="59">
        <v>1</v>
      </c>
      <c r="G20" s="58">
        <f t="shared" si="0"/>
        <v>90000</v>
      </c>
      <c r="H20" s="52" t="s">
        <v>69</v>
      </c>
      <c r="I20" s="52"/>
      <c r="J20" s="52"/>
      <c r="K20" s="103" t="s">
        <v>87</v>
      </c>
    </row>
    <row r="21" spans="1:11" ht="72">
      <c r="A21" s="52">
        <f t="shared" si="1"/>
        <v>4</v>
      </c>
      <c r="B21" s="11" t="s">
        <v>120</v>
      </c>
      <c r="C21" s="66" t="s">
        <v>288</v>
      </c>
      <c r="D21" s="72" t="s">
        <v>254</v>
      </c>
      <c r="E21" s="58">
        <v>145000</v>
      </c>
      <c r="F21" s="59">
        <v>1</v>
      </c>
      <c r="G21" s="58">
        <f t="shared" si="0"/>
        <v>145000</v>
      </c>
      <c r="H21" s="52" t="s">
        <v>69</v>
      </c>
      <c r="I21" s="52"/>
      <c r="J21" s="52"/>
      <c r="K21" s="103" t="s">
        <v>87</v>
      </c>
    </row>
    <row r="22" spans="1:11" ht="72">
      <c r="A22" s="52">
        <f t="shared" si="1"/>
        <v>5</v>
      </c>
      <c r="B22" s="11" t="s">
        <v>121</v>
      </c>
      <c r="C22" s="65" t="s">
        <v>122</v>
      </c>
      <c r="D22" s="72" t="s">
        <v>272</v>
      </c>
      <c r="E22" s="58">
        <v>46800</v>
      </c>
      <c r="F22" s="59">
        <v>1</v>
      </c>
      <c r="G22" s="58">
        <f t="shared" si="0"/>
        <v>46800</v>
      </c>
      <c r="H22" s="52" t="s">
        <v>69</v>
      </c>
      <c r="I22" s="52"/>
      <c r="J22" s="52"/>
      <c r="K22" s="103" t="s">
        <v>87</v>
      </c>
    </row>
    <row r="23" spans="1:11" ht="72">
      <c r="A23" s="52">
        <f t="shared" si="1"/>
        <v>6</v>
      </c>
      <c r="B23" s="11" t="s">
        <v>123</v>
      </c>
      <c r="C23" s="67" t="s">
        <v>124</v>
      </c>
      <c r="D23" s="72" t="s">
        <v>273</v>
      </c>
      <c r="E23" s="58">
        <v>70000</v>
      </c>
      <c r="F23" s="59">
        <v>1</v>
      </c>
      <c r="G23" s="58">
        <f t="shared" si="0"/>
        <v>70000</v>
      </c>
      <c r="H23" s="52" t="s">
        <v>69</v>
      </c>
      <c r="I23" s="52"/>
      <c r="J23" s="52"/>
      <c r="K23" s="103" t="s">
        <v>87</v>
      </c>
    </row>
    <row r="24" spans="1:11" ht="72">
      <c r="A24" s="52">
        <f t="shared" si="1"/>
        <v>7</v>
      </c>
      <c r="B24" s="11" t="s">
        <v>125</v>
      </c>
      <c r="C24" s="67" t="s">
        <v>289</v>
      </c>
      <c r="D24" s="72" t="s">
        <v>273</v>
      </c>
      <c r="E24" s="58">
        <v>70000</v>
      </c>
      <c r="F24" s="59">
        <v>1</v>
      </c>
      <c r="G24" s="58">
        <f t="shared" si="0"/>
        <v>70000</v>
      </c>
      <c r="H24" s="52" t="s">
        <v>69</v>
      </c>
      <c r="I24" s="52"/>
      <c r="J24" s="52"/>
      <c r="K24" s="103" t="s">
        <v>87</v>
      </c>
    </row>
    <row r="25" spans="1:11" ht="72">
      <c r="A25" s="52">
        <f t="shared" si="1"/>
        <v>8</v>
      </c>
      <c r="B25" s="11" t="s">
        <v>126</v>
      </c>
      <c r="C25" s="67" t="s">
        <v>290</v>
      </c>
      <c r="D25" s="72" t="s">
        <v>274</v>
      </c>
      <c r="E25" s="58">
        <v>60000</v>
      </c>
      <c r="F25" s="59">
        <v>1</v>
      </c>
      <c r="G25" s="58">
        <f t="shared" si="0"/>
        <v>60000</v>
      </c>
      <c r="H25" s="52" t="s">
        <v>69</v>
      </c>
      <c r="I25" s="52"/>
      <c r="J25" s="52"/>
      <c r="K25" s="103" t="s">
        <v>87</v>
      </c>
    </row>
    <row r="26" spans="1:11" ht="72">
      <c r="A26" s="52">
        <f t="shared" si="1"/>
        <v>9</v>
      </c>
      <c r="B26" s="11" t="s">
        <v>127</v>
      </c>
      <c r="C26" s="67" t="s">
        <v>128</v>
      </c>
      <c r="D26" s="72" t="s">
        <v>273</v>
      </c>
      <c r="E26" s="58">
        <v>70000</v>
      </c>
      <c r="F26" s="59">
        <v>1</v>
      </c>
      <c r="G26" s="58">
        <f>E26*F26</f>
        <v>70000</v>
      </c>
      <c r="H26" s="52" t="s">
        <v>69</v>
      </c>
      <c r="I26" s="52"/>
      <c r="J26" s="52"/>
      <c r="K26" s="103" t="s">
        <v>87</v>
      </c>
    </row>
    <row r="27" spans="1:11" ht="72">
      <c r="A27" s="52">
        <f t="shared" si="1"/>
        <v>10</v>
      </c>
      <c r="B27" s="11" t="s">
        <v>118</v>
      </c>
      <c r="C27" s="65" t="s">
        <v>129</v>
      </c>
      <c r="D27" s="72" t="s">
        <v>273</v>
      </c>
      <c r="E27" s="58">
        <v>70000</v>
      </c>
      <c r="F27" s="59">
        <v>1</v>
      </c>
      <c r="G27" s="58">
        <f t="shared" si="0"/>
        <v>70000</v>
      </c>
      <c r="H27" s="52" t="s">
        <v>69</v>
      </c>
      <c r="I27" s="52"/>
      <c r="J27" s="52"/>
      <c r="K27" s="103" t="s">
        <v>87</v>
      </c>
    </row>
    <row r="28" spans="1:11" ht="72">
      <c r="A28" s="52">
        <f t="shared" si="1"/>
        <v>11</v>
      </c>
      <c r="B28" s="11" t="s">
        <v>130</v>
      </c>
      <c r="C28" s="74" t="s">
        <v>131</v>
      </c>
      <c r="D28" s="72" t="s">
        <v>254</v>
      </c>
      <c r="E28" s="58">
        <v>135000</v>
      </c>
      <c r="F28" s="59">
        <v>1</v>
      </c>
      <c r="G28" s="58">
        <f t="shared" si="0"/>
        <v>135000</v>
      </c>
      <c r="H28" s="52" t="s">
        <v>69</v>
      </c>
      <c r="I28" s="52"/>
      <c r="J28" s="52"/>
      <c r="K28" s="77" t="s">
        <v>88</v>
      </c>
    </row>
    <row r="29" spans="1:11" ht="72">
      <c r="A29" s="52">
        <f t="shared" si="1"/>
        <v>12</v>
      </c>
      <c r="B29" s="11" t="s">
        <v>132</v>
      </c>
      <c r="C29" s="74" t="s">
        <v>291</v>
      </c>
      <c r="D29" s="72" t="s">
        <v>254</v>
      </c>
      <c r="E29" s="58">
        <v>185000</v>
      </c>
      <c r="F29" s="59">
        <v>1</v>
      </c>
      <c r="G29" s="58">
        <f t="shared" si="0"/>
        <v>185000</v>
      </c>
      <c r="H29" s="52" t="s">
        <v>69</v>
      </c>
      <c r="I29" s="52"/>
      <c r="J29" s="52"/>
      <c r="K29" s="77" t="s">
        <v>88</v>
      </c>
    </row>
    <row r="30" spans="1:11" ht="72">
      <c r="A30" s="52">
        <f t="shared" si="1"/>
        <v>13</v>
      </c>
      <c r="B30" s="11" t="s">
        <v>133</v>
      </c>
      <c r="C30" s="74" t="s">
        <v>292</v>
      </c>
      <c r="D30" s="72" t="s">
        <v>254</v>
      </c>
      <c r="E30" s="58">
        <v>125000</v>
      </c>
      <c r="F30" s="59">
        <v>1</v>
      </c>
      <c r="G30" s="58">
        <f t="shared" si="0"/>
        <v>125000</v>
      </c>
      <c r="H30" s="52" t="s">
        <v>69</v>
      </c>
      <c r="I30" s="52"/>
      <c r="J30" s="52"/>
      <c r="K30" s="77" t="s">
        <v>88</v>
      </c>
    </row>
    <row r="31" spans="1:11" ht="72">
      <c r="A31" s="52">
        <f t="shared" si="1"/>
        <v>14</v>
      </c>
      <c r="B31" s="11" t="s">
        <v>134</v>
      </c>
      <c r="C31" s="74" t="s">
        <v>135</v>
      </c>
      <c r="D31" s="72" t="s">
        <v>254</v>
      </c>
      <c r="E31" s="58">
        <v>125000</v>
      </c>
      <c r="F31" s="59">
        <v>1</v>
      </c>
      <c r="G31" s="58">
        <f t="shared" si="0"/>
        <v>125000</v>
      </c>
      <c r="H31" s="52" t="s">
        <v>69</v>
      </c>
      <c r="I31" s="52"/>
      <c r="J31" s="52"/>
      <c r="K31" s="77" t="s">
        <v>88</v>
      </c>
    </row>
    <row r="32" spans="1:11" ht="72">
      <c r="A32" s="52">
        <f t="shared" si="1"/>
        <v>15</v>
      </c>
      <c r="B32" s="11" t="s">
        <v>136</v>
      </c>
      <c r="C32" s="74" t="s">
        <v>137</v>
      </c>
      <c r="D32" s="72" t="s">
        <v>254</v>
      </c>
      <c r="E32" s="58">
        <v>150000</v>
      </c>
      <c r="F32" s="59">
        <v>1</v>
      </c>
      <c r="G32" s="58">
        <f t="shared" si="0"/>
        <v>150000</v>
      </c>
      <c r="H32" s="52" t="s">
        <v>69</v>
      </c>
      <c r="I32" s="52"/>
      <c r="J32" s="52"/>
      <c r="K32" s="77" t="s">
        <v>88</v>
      </c>
    </row>
    <row r="33" spans="1:11" ht="72">
      <c r="A33" s="52">
        <f t="shared" si="1"/>
        <v>16</v>
      </c>
      <c r="B33" s="11" t="s">
        <v>138</v>
      </c>
      <c r="C33" s="73" t="s">
        <v>293</v>
      </c>
      <c r="D33" s="72" t="s">
        <v>257</v>
      </c>
      <c r="E33" s="58">
        <v>400000</v>
      </c>
      <c r="F33" s="59">
        <v>1</v>
      </c>
      <c r="G33" s="58">
        <f t="shared" si="0"/>
        <v>400000</v>
      </c>
      <c r="H33" s="52" t="s">
        <v>69</v>
      </c>
      <c r="I33" s="52"/>
      <c r="J33" s="52"/>
      <c r="K33" s="52" t="s">
        <v>88</v>
      </c>
    </row>
    <row r="34" spans="1:11" ht="72">
      <c r="A34" s="52">
        <f t="shared" si="1"/>
        <v>17</v>
      </c>
      <c r="B34" s="11" t="s">
        <v>133</v>
      </c>
      <c r="C34" s="73" t="s">
        <v>139</v>
      </c>
      <c r="D34" s="72" t="s">
        <v>276</v>
      </c>
      <c r="E34" s="75">
        <v>365000</v>
      </c>
      <c r="F34" s="59">
        <v>1</v>
      </c>
      <c r="G34" s="58">
        <f t="shared" si="0"/>
        <v>365000</v>
      </c>
      <c r="H34" s="52" t="s">
        <v>69</v>
      </c>
      <c r="I34" s="52"/>
      <c r="J34" s="52"/>
      <c r="K34" s="52" t="s">
        <v>88</v>
      </c>
    </row>
    <row r="35" spans="1:11" ht="72">
      <c r="A35" s="107">
        <f t="shared" si="1"/>
        <v>18</v>
      </c>
      <c r="B35" s="108" t="s">
        <v>140</v>
      </c>
      <c r="C35" s="108" t="s">
        <v>141</v>
      </c>
      <c r="D35" s="109" t="s">
        <v>275</v>
      </c>
      <c r="E35" s="110">
        <v>500000</v>
      </c>
      <c r="F35" s="104">
        <v>1</v>
      </c>
      <c r="G35" s="111">
        <f t="shared" si="0"/>
        <v>500000</v>
      </c>
      <c r="H35" s="107" t="s">
        <v>69</v>
      </c>
      <c r="I35" s="107"/>
      <c r="J35" s="107"/>
      <c r="K35" s="107" t="s">
        <v>88</v>
      </c>
    </row>
    <row r="36" spans="1:11" ht="72">
      <c r="A36" s="107">
        <f t="shared" si="1"/>
        <v>19</v>
      </c>
      <c r="B36" s="108" t="s">
        <v>142</v>
      </c>
      <c r="C36" s="108" t="s">
        <v>141</v>
      </c>
      <c r="D36" s="109" t="s">
        <v>276</v>
      </c>
      <c r="E36" s="110">
        <v>500000</v>
      </c>
      <c r="F36" s="104">
        <v>0.3</v>
      </c>
      <c r="G36" s="111">
        <v>150000</v>
      </c>
      <c r="H36" s="107" t="s">
        <v>69</v>
      </c>
      <c r="I36" s="107"/>
      <c r="J36" s="107"/>
      <c r="K36" s="107" t="s">
        <v>88</v>
      </c>
    </row>
    <row r="37" spans="1:11" ht="72">
      <c r="A37" s="52">
        <f t="shared" si="1"/>
        <v>20</v>
      </c>
      <c r="B37" s="11" t="s">
        <v>138</v>
      </c>
      <c r="C37" s="11" t="s">
        <v>143</v>
      </c>
      <c r="D37" s="72" t="s">
        <v>275</v>
      </c>
      <c r="E37" s="75">
        <v>450000</v>
      </c>
      <c r="F37" s="59">
        <v>1</v>
      </c>
      <c r="G37" s="58">
        <f t="shared" si="0"/>
        <v>450000</v>
      </c>
      <c r="H37" s="52" t="s">
        <v>69</v>
      </c>
      <c r="I37" s="52"/>
      <c r="J37" s="52"/>
      <c r="K37" s="52" t="s">
        <v>88</v>
      </c>
    </row>
    <row r="38" spans="1:11" ht="120">
      <c r="A38" s="52">
        <f t="shared" si="1"/>
        <v>21</v>
      </c>
      <c r="B38" s="76" t="s">
        <v>144</v>
      </c>
      <c r="C38" s="74" t="s">
        <v>294</v>
      </c>
      <c r="D38" s="95" t="s">
        <v>277</v>
      </c>
      <c r="E38" s="78">
        <v>600000</v>
      </c>
      <c r="F38" s="79">
        <v>1</v>
      </c>
      <c r="G38" s="80">
        <v>600000</v>
      </c>
      <c r="H38" s="77" t="s">
        <v>70</v>
      </c>
      <c r="I38" s="77"/>
      <c r="J38" s="77"/>
      <c r="K38" s="77" t="s">
        <v>88</v>
      </c>
    </row>
    <row r="39" spans="1:11" ht="72">
      <c r="A39" s="52">
        <f t="shared" si="1"/>
        <v>22</v>
      </c>
      <c r="B39" s="76" t="s">
        <v>145</v>
      </c>
      <c r="C39" s="76" t="s">
        <v>146</v>
      </c>
      <c r="D39" s="95" t="s">
        <v>278</v>
      </c>
      <c r="E39" s="78">
        <v>110000</v>
      </c>
      <c r="F39" s="79">
        <v>0.59099999999999997</v>
      </c>
      <c r="G39" s="80">
        <v>65000</v>
      </c>
      <c r="H39" s="77" t="s">
        <v>69</v>
      </c>
      <c r="I39" s="77"/>
      <c r="J39" s="77"/>
      <c r="K39" s="77" t="s">
        <v>88</v>
      </c>
    </row>
    <row r="40" spans="1:11" ht="72">
      <c r="A40" s="52">
        <f t="shared" si="1"/>
        <v>23</v>
      </c>
      <c r="B40" s="76" t="s">
        <v>145</v>
      </c>
      <c r="C40" s="76" t="s">
        <v>147</v>
      </c>
      <c r="D40" s="95" t="s">
        <v>279</v>
      </c>
      <c r="E40" s="78">
        <v>2500000</v>
      </c>
      <c r="F40" s="79">
        <v>7.1999999999999995E-2</v>
      </c>
      <c r="G40" s="80">
        <v>180000</v>
      </c>
      <c r="H40" s="77" t="s">
        <v>70</v>
      </c>
      <c r="I40" s="77" t="s">
        <v>148</v>
      </c>
      <c r="J40" s="77"/>
      <c r="K40" s="77" t="s">
        <v>88</v>
      </c>
    </row>
    <row r="41" spans="1:11" ht="96">
      <c r="A41" s="52">
        <f t="shared" si="1"/>
        <v>24</v>
      </c>
      <c r="B41" s="11" t="s">
        <v>138</v>
      </c>
      <c r="C41" s="73" t="s">
        <v>295</v>
      </c>
      <c r="D41" s="72" t="s">
        <v>280</v>
      </c>
      <c r="E41" s="81">
        <v>250000</v>
      </c>
      <c r="F41" s="59">
        <v>0.8</v>
      </c>
      <c r="G41" s="58">
        <v>200000</v>
      </c>
      <c r="H41" s="52" t="s">
        <v>69</v>
      </c>
      <c r="I41" s="82" t="s">
        <v>149</v>
      </c>
      <c r="J41" s="52"/>
      <c r="K41" s="77" t="s">
        <v>88</v>
      </c>
    </row>
    <row r="42" spans="1:11" ht="96">
      <c r="A42" s="52">
        <f t="shared" si="1"/>
        <v>25</v>
      </c>
      <c r="B42" s="11" t="s">
        <v>138</v>
      </c>
      <c r="C42" s="83" t="s">
        <v>296</v>
      </c>
      <c r="D42" s="72" t="s">
        <v>281</v>
      </c>
      <c r="E42" s="84">
        <v>350000</v>
      </c>
      <c r="F42" s="59">
        <v>0.8</v>
      </c>
      <c r="G42" s="58">
        <v>280000</v>
      </c>
      <c r="H42" s="52" t="s">
        <v>69</v>
      </c>
      <c r="I42" s="85" t="s">
        <v>150</v>
      </c>
      <c r="J42" s="52"/>
      <c r="K42" s="77" t="s">
        <v>88</v>
      </c>
    </row>
    <row r="43" spans="1:11" ht="72">
      <c r="A43" s="52">
        <f t="shared" si="1"/>
        <v>26</v>
      </c>
      <c r="B43" s="11" t="s">
        <v>132</v>
      </c>
      <c r="C43" s="11" t="s">
        <v>151</v>
      </c>
      <c r="D43" s="72" t="s">
        <v>282</v>
      </c>
      <c r="E43" s="75">
        <v>70000</v>
      </c>
      <c r="F43" s="59">
        <v>1</v>
      </c>
      <c r="G43" s="58">
        <v>70000</v>
      </c>
      <c r="H43" s="52" t="s">
        <v>69</v>
      </c>
      <c r="I43" s="52"/>
      <c r="J43" s="52"/>
      <c r="K43" s="77" t="s">
        <v>88</v>
      </c>
    </row>
    <row r="44" spans="1:11" ht="96">
      <c r="A44" s="52">
        <f t="shared" si="1"/>
        <v>27</v>
      </c>
      <c r="B44" s="11" t="s">
        <v>152</v>
      </c>
      <c r="C44" s="73" t="s">
        <v>297</v>
      </c>
      <c r="D44" s="72" t="s">
        <v>283</v>
      </c>
      <c r="E44" s="75">
        <v>900000</v>
      </c>
      <c r="F44" s="59">
        <v>0.2</v>
      </c>
      <c r="G44" s="58">
        <f t="shared" ref="G44:G63" si="2">E44*F44</f>
        <v>180000</v>
      </c>
      <c r="H44" s="52" t="s">
        <v>70</v>
      </c>
      <c r="I44" s="52"/>
      <c r="J44" s="52"/>
      <c r="K44" s="77" t="s">
        <v>88</v>
      </c>
    </row>
    <row r="45" spans="1:11" ht="72">
      <c r="A45" s="52">
        <f t="shared" si="1"/>
        <v>28</v>
      </c>
      <c r="B45" s="11" t="s">
        <v>153</v>
      </c>
      <c r="C45" s="66" t="s">
        <v>298</v>
      </c>
      <c r="D45" s="72" t="s">
        <v>254</v>
      </c>
      <c r="E45" s="58">
        <v>100000</v>
      </c>
      <c r="F45" s="59">
        <v>1</v>
      </c>
      <c r="G45" s="58">
        <f t="shared" si="2"/>
        <v>100000</v>
      </c>
      <c r="H45" s="52" t="s">
        <v>69</v>
      </c>
      <c r="I45" s="52"/>
      <c r="J45" s="52"/>
      <c r="K45" s="52" t="s">
        <v>86</v>
      </c>
    </row>
    <row r="46" spans="1:11" ht="72">
      <c r="A46" s="52">
        <f t="shared" si="1"/>
        <v>29</v>
      </c>
      <c r="B46" s="11" t="s">
        <v>154</v>
      </c>
      <c r="C46" s="66" t="s">
        <v>299</v>
      </c>
      <c r="D46" s="72" t="s">
        <v>284</v>
      </c>
      <c r="E46" s="58">
        <v>160000</v>
      </c>
      <c r="F46" s="59">
        <v>1</v>
      </c>
      <c r="G46" s="58">
        <f t="shared" si="2"/>
        <v>160000</v>
      </c>
      <c r="H46" s="52" t="s">
        <v>69</v>
      </c>
      <c r="I46" s="52"/>
      <c r="J46" s="52"/>
      <c r="K46" s="103" t="s">
        <v>86</v>
      </c>
    </row>
    <row r="47" spans="1:11" ht="93">
      <c r="A47" s="52">
        <f t="shared" si="1"/>
        <v>30</v>
      </c>
      <c r="B47" s="11" t="s">
        <v>155</v>
      </c>
      <c r="C47" s="66" t="s">
        <v>300</v>
      </c>
      <c r="D47" s="72" t="s">
        <v>254</v>
      </c>
      <c r="E47" s="58">
        <v>140000</v>
      </c>
      <c r="F47" s="59">
        <v>1</v>
      </c>
      <c r="G47" s="58">
        <f t="shared" si="2"/>
        <v>140000</v>
      </c>
      <c r="H47" s="52" t="s">
        <v>69</v>
      </c>
      <c r="I47" s="52"/>
      <c r="J47" s="52"/>
      <c r="K47" s="103" t="s">
        <v>86</v>
      </c>
    </row>
    <row r="48" spans="1:11" ht="72">
      <c r="A48" s="52">
        <f t="shared" si="1"/>
        <v>31</v>
      </c>
      <c r="B48" s="11" t="s">
        <v>156</v>
      </c>
      <c r="C48" s="66" t="s">
        <v>157</v>
      </c>
      <c r="D48" s="72" t="s">
        <v>254</v>
      </c>
      <c r="E48" s="58">
        <v>100000</v>
      </c>
      <c r="F48" s="59">
        <v>1</v>
      </c>
      <c r="G48" s="58">
        <f t="shared" si="2"/>
        <v>100000</v>
      </c>
      <c r="H48" s="52" t="s">
        <v>69</v>
      </c>
      <c r="I48" s="52"/>
      <c r="J48" s="52"/>
      <c r="K48" s="103" t="s">
        <v>86</v>
      </c>
    </row>
    <row r="49" spans="1:11" ht="72">
      <c r="A49" s="52">
        <f t="shared" si="1"/>
        <v>32</v>
      </c>
      <c r="B49" s="11" t="s">
        <v>158</v>
      </c>
      <c r="C49" s="66" t="s">
        <v>301</v>
      </c>
      <c r="D49" s="72" t="s">
        <v>284</v>
      </c>
      <c r="E49" s="58">
        <v>130000</v>
      </c>
      <c r="F49" s="59">
        <v>1</v>
      </c>
      <c r="G49" s="58">
        <f t="shared" si="2"/>
        <v>130000</v>
      </c>
      <c r="H49" s="52" t="s">
        <v>69</v>
      </c>
      <c r="I49" s="52"/>
      <c r="J49" s="52"/>
      <c r="K49" s="103" t="s">
        <v>86</v>
      </c>
    </row>
    <row r="50" spans="1:11" ht="120">
      <c r="A50" s="52">
        <f t="shared" si="1"/>
        <v>33</v>
      </c>
      <c r="B50" s="11" t="s">
        <v>159</v>
      </c>
      <c r="C50" s="67" t="s">
        <v>302</v>
      </c>
      <c r="D50" s="72" t="s">
        <v>257</v>
      </c>
      <c r="E50" s="58">
        <v>800000</v>
      </c>
      <c r="F50" s="59">
        <v>1</v>
      </c>
      <c r="G50" s="58">
        <f t="shared" si="2"/>
        <v>800000</v>
      </c>
      <c r="H50" s="52" t="s">
        <v>69</v>
      </c>
      <c r="I50" s="52"/>
      <c r="J50" s="52"/>
      <c r="K50" s="52" t="s">
        <v>86</v>
      </c>
    </row>
    <row r="51" spans="1:11" ht="72">
      <c r="A51" s="52">
        <f t="shared" si="1"/>
        <v>34</v>
      </c>
      <c r="B51" s="11" t="s">
        <v>160</v>
      </c>
      <c r="C51" s="67" t="s">
        <v>303</v>
      </c>
      <c r="D51" s="72" t="s">
        <v>275</v>
      </c>
      <c r="E51" s="58">
        <v>700000</v>
      </c>
      <c r="F51" s="59">
        <v>1</v>
      </c>
      <c r="G51" s="58">
        <f t="shared" si="2"/>
        <v>700000</v>
      </c>
      <c r="H51" s="52" t="s">
        <v>69</v>
      </c>
      <c r="I51" s="52"/>
      <c r="J51" s="52"/>
      <c r="K51" s="52" t="s">
        <v>86</v>
      </c>
    </row>
    <row r="52" spans="1:11" ht="72">
      <c r="A52" s="52">
        <f t="shared" si="1"/>
        <v>35</v>
      </c>
      <c r="B52" s="11" t="s">
        <v>161</v>
      </c>
      <c r="C52" s="67" t="s">
        <v>304</v>
      </c>
      <c r="D52" s="72" t="s">
        <v>276</v>
      </c>
      <c r="E52" s="58">
        <v>700000</v>
      </c>
      <c r="F52" s="59">
        <v>1</v>
      </c>
      <c r="G52" s="58">
        <f t="shared" si="2"/>
        <v>700000</v>
      </c>
      <c r="H52" s="52" t="s">
        <v>69</v>
      </c>
      <c r="I52" s="52"/>
      <c r="J52" s="52"/>
      <c r="K52" s="52" t="s">
        <v>86</v>
      </c>
    </row>
    <row r="53" spans="1:11" ht="72">
      <c r="A53" s="52">
        <f t="shared" si="1"/>
        <v>36</v>
      </c>
      <c r="B53" s="11" t="s">
        <v>156</v>
      </c>
      <c r="C53" s="67" t="s">
        <v>305</v>
      </c>
      <c r="D53" s="72" t="s">
        <v>276</v>
      </c>
      <c r="E53" s="58">
        <v>480000</v>
      </c>
      <c r="F53" s="59">
        <v>1</v>
      </c>
      <c r="G53" s="58">
        <f t="shared" si="2"/>
        <v>480000</v>
      </c>
      <c r="H53" s="52" t="s">
        <v>69</v>
      </c>
      <c r="I53" s="52"/>
      <c r="J53" s="52"/>
      <c r="K53" s="52" t="s">
        <v>86</v>
      </c>
    </row>
    <row r="54" spans="1:11" ht="72">
      <c r="A54" s="52">
        <f t="shared" si="1"/>
        <v>37</v>
      </c>
      <c r="B54" s="11" t="s">
        <v>162</v>
      </c>
      <c r="C54" s="67" t="s">
        <v>306</v>
      </c>
      <c r="D54" s="72" t="s">
        <v>275</v>
      </c>
      <c r="E54" s="58">
        <v>300000</v>
      </c>
      <c r="F54" s="59">
        <v>1</v>
      </c>
      <c r="G54" s="58">
        <f t="shared" si="2"/>
        <v>300000</v>
      </c>
      <c r="H54" s="52" t="s">
        <v>69</v>
      </c>
      <c r="I54" s="52"/>
      <c r="J54" s="52"/>
      <c r="K54" s="52" t="s">
        <v>86</v>
      </c>
    </row>
    <row r="55" spans="1:11" ht="120">
      <c r="A55" s="52">
        <f t="shared" si="1"/>
        <v>38</v>
      </c>
      <c r="B55" s="54" t="s">
        <v>163</v>
      </c>
      <c r="C55" s="64" t="s">
        <v>307</v>
      </c>
      <c r="D55" s="96" t="s">
        <v>257</v>
      </c>
      <c r="E55" s="60">
        <v>994600</v>
      </c>
      <c r="F55" s="61">
        <v>0.7</v>
      </c>
      <c r="G55" s="62">
        <f t="shared" si="2"/>
        <v>696220</v>
      </c>
      <c r="H55" s="55" t="s">
        <v>69</v>
      </c>
      <c r="I55" s="55"/>
      <c r="J55" s="55"/>
      <c r="K55" s="55" t="s">
        <v>86</v>
      </c>
    </row>
    <row r="56" spans="1:11" ht="120">
      <c r="A56" s="52">
        <f t="shared" si="1"/>
        <v>39</v>
      </c>
      <c r="B56" s="54" t="s">
        <v>155</v>
      </c>
      <c r="C56" s="64" t="s">
        <v>307</v>
      </c>
      <c r="D56" s="96" t="s">
        <v>257</v>
      </c>
      <c r="E56" s="60">
        <v>994600</v>
      </c>
      <c r="F56" s="61">
        <v>0.2</v>
      </c>
      <c r="G56" s="62">
        <f t="shared" si="2"/>
        <v>198920</v>
      </c>
      <c r="H56" s="55" t="s">
        <v>69</v>
      </c>
      <c r="I56" s="55"/>
      <c r="J56" s="55"/>
      <c r="K56" s="55" t="s">
        <v>86</v>
      </c>
    </row>
    <row r="57" spans="1:11" ht="120">
      <c r="A57" s="52">
        <f t="shared" si="1"/>
        <v>40</v>
      </c>
      <c r="B57" s="54" t="s">
        <v>155</v>
      </c>
      <c r="C57" s="64" t="s">
        <v>308</v>
      </c>
      <c r="D57" s="96" t="s">
        <v>285</v>
      </c>
      <c r="E57" s="62">
        <v>992600</v>
      </c>
      <c r="F57" s="61">
        <v>0.7</v>
      </c>
      <c r="G57" s="62">
        <f t="shared" si="2"/>
        <v>694820</v>
      </c>
      <c r="H57" s="55" t="s">
        <v>69</v>
      </c>
      <c r="I57" s="55"/>
      <c r="J57" s="55"/>
      <c r="K57" s="55" t="s">
        <v>86</v>
      </c>
    </row>
    <row r="58" spans="1:11" ht="120">
      <c r="A58" s="52">
        <f t="shared" si="1"/>
        <v>41</v>
      </c>
      <c r="B58" s="54" t="s">
        <v>163</v>
      </c>
      <c r="C58" s="64" t="s">
        <v>308</v>
      </c>
      <c r="D58" s="96" t="s">
        <v>286</v>
      </c>
      <c r="E58" s="62">
        <v>992600</v>
      </c>
      <c r="F58" s="61">
        <v>0.2</v>
      </c>
      <c r="G58" s="62">
        <f t="shared" si="2"/>
        <v>198520</v>
      </c>
      <c r="H58" s="55" t="s">
        <v>69</v>
      </c>
      <c r="I58" s="55"/>
      <c r="J58" s="55"/>
      <c r="K58" s="55" t="s">
        <v>86</v>
      </c>
    </row>
    <row r="59" spans="1:11" ht="72">
      <c r="A59" s="52">
        <f t="shared" si="1"/>
        <v>42</v>
      </c>
      <c r="B59" s="11" t="s">
        <v>164</v>
      </c>
      <c r="C59" s="67" t="s">
        <v>309</v>
      </c>
      <c r="D59" s="72" t="s">
        <v>287</v>
      </c>
      <c r="E59" s="58">
        <v>350000</v>
      </c>
      <c r="F59" s="59">
        <v>1</v>
      </c>
      <c r="G59" s="58">
        <f t="shared" si="2"/>
        <v>350000</v>
      </c>
      <c r="H59" s="52" t="s">
        <v>70</v>
      </c>
      <c r="I59" s="52" t="s">
        <v>165</v>
      </c>
      <c r="J59" s="52"/>
      <c r="K59" s="86" t="s">
        <v>86</v>
      </c>
    </row>
    <row r="60" spans="1:11" ht="72">
      <c r="A60" s="52">
        <f t="shared" si="1"/>
        <v>43</v>
      </c>
      <c r="B60" s="11" t="s">
        <v>252</v>
      </c>
      <c r="C60" s="90" t="s">
        <v>253</v>
      </c>
      <c r="D60" s="72" t="s">
        <v>254</v>
      </c>
      <c r="E60" s="58">
        <v>155000</v>
      </c>
      <c r="F60" s="59">
        <v>1</v>
      </c>
      <c r="G60" s="58">
        <f t="shared" si="2"/>
        <v>155000</v>
      </c>
      <c r="H60" s="52" t="s">
        <v>69</v>
      </c>
      <c r="I60" s="52"/>
      <c r="J60" s="52"/>
      <c r="K60" s="77" t="s">
        <v>89</v>
      </c>
    </row>
    <row r="61" spans="1:11" ht="72">
      <c r="A61" s="52">
        <f t="shared" si="1"/>
        <v>44</v>
      </c>
      <c r="B61" s="11" t="s">
        <v>255</v>
      </c>
      <c r="C61" s="67" t="s">
        <v>256</v>
      </c>
      <c r="D61" s="72" t="s">
        <v>257</v>
      </c>
      <c r="E61" s="58">
        <v>440000</v>
      </c>
      <c r="F61" s="59">
        <v>1</v>
      </c>
      <c r="G61" s="58">
        <f t="shared" si="2"/>
        <v>440000</v>
      </c>
      <c r="H61" s="52" t="s">
        <v>69</v>
      </c>
      <c r="I61" s="52"/>
      <c r="J61" s="52"/>
      <c r="K61" s="52" t="s">
        <v>89</v>
      </c>
    </row>
    <row r="62" spans="1:11" ht="72">
      <c r="A62" s="52">
        <f t="shared" si="1"/>
        <v>45</v>
      </c>
      <c r="B62" s="11" t="s">
        <v>243</v>
      </c>
      <c r="C62" s="67" t="s">
        <v>258</v>
      </c>
      <c r="D62" s="72" t="s">
        <v>276</v>
      </c>
      <c r="E62" s="58">
        <v>200000</v>
      </c>
      <c r="F62" s="59">
        <v>1</v>
      </c>
      <c r="G62" s="58">
        <f t="shared" si="2"/>
        <v>200000</v>
      </c>
      <c r="H62" s="52" t="s">
        <v>69</v>
      </c>
      <c r="I62" s="52"/>
      <c r="J62" s="52"/>
      <c r="K62" s="52" t="s">
        <v>89</v>
      </c>
    </row>
    <row r="63" spans="1:11" ht="72">
      <c r="A63" s="52">
        <f t="shared" si="1"/>
        <v>46</v>
      </c>
      <c r="B63" s="11" t="s">
        <v>259</v>
      </c>
      <c r="C63" s="67" t="s">
        <v>311</v>
      </c>
      <c r="D63" s="72" t="s">
        <v>257</v>
      </c>
      <c r="E63" s="58">
        <v>169400</v>
      </c>
      <c r="F63" s="59">
        <v>1</v>
      </c>
      <c r="G63" s="58">
        <f t="shared" si="2"/>
        <v>169400</v>
      </c>
      <c r="H63" s="52" t="s">
        <v>69</v>
      </c>
      <c r="I63" s="52"/>
      <c r="J63" s="52"/>
      <c r="K63" s="52" t="s">
        <v>89</v>
      </c>
    </row>
    <row r="64" spans="1:11" ht="72">
      <c r="A64" s="89">
        <f t="shared" si="1"/>
        <v>47</v>
      </c>
      <c r="B64" s="105" t="s">
        <v>260</v>
      </c>
      <c r="C64" s="106" t="s">
        <v>310</v>
      </c>
      <c r="D64" s="89"/>
      <c r="E64" s="101">
        <v>45000</v>
      </c>
      <c r="F64" s="100">
        <v>1</v>
      </c>
      <c r="G64" s="101">
        <v>45000</v>
      </c>
      <c r="H64" s="89" t="s">
        <v>69</v>
      </c>
      <c r="I64" s="89"/>
      <c r="J64" s="89"/>
      <c r="K64" s="89" t="s">
        <v>89</v>
      </c>
    </row>
    <row r="65" spans="1:11">
      <c r="A65" s="89">
        <f t="shared" si="1"/>
        <v>48</v>
      </c>
      <c r="B65" s="102" t="s">
        <v>250</v>
      </c>
      <c r="C65" s="98" t="s">
        <v>261</v>
      </c>
      <c r="D65" s="89"/>
      <c r="E65" s="101">
        <v>55000</v>
      </c>
      <c r="F65" s="100">
        <v>1</v>
      </c>
      <c r="G65" s="101">
        <v>55000</v>
      </c>
      <c r="H65" s="89" t="s">
        <v>69</v>
      </c>
      <c r="I65" s="89"/>
      <c r="J65" s="89"/>
      <c r="K65" s="89" t="s">
        <v>89</v>
      </c>
    </row>
    <row r="66" spans="1:11" ht="72">
      <c r="A66" s="89">
        <f t="shared" si="1"/>
        <v>49</v>
      </c>
      <c r="B66" s="97" t="s">
        <v>262</v>
      </c>
      <c r="C66" s="98" t="s">
        <v>263</v>
      </c>
      <c r="D66" s="99" t="s">
        <v>264</v>
      </c>
      <c r="E66" s="119">
        <v>120000</v>
      </c>
      <c r="F66" s="100">
        <v>1</v>
      </c>
      <c r="G66" s="101">
        <f t="shared" ref="G66:G69" si="3">E66*F66</f>
        <v>120000</v>
      </c>
      <c r="H66" s="89" t="s">
        <v>69</v>
      </c>
      <c r="I66" s="89"/>
      <c r="J66" s="99" t="s">
        <v>265</v>
      </c>
      <c r="K66" s="89" t="s">
        <v>89</v>
      </c>
    </row>
    <row r="67" spans="1:11" ht="72">
      <c r="A67" s="52">
        <f t="shared" si="1"/>
        <v>50</v>
      </c>
      <c r="B67" s="11" t="s">
        <v>266</v>
      </c>
      <c r="C67" s="67" t="s">
        <v>267</v>
      </c>
      <c r="D67" s="89"/>
      <c r="E67" s="58">
        <v>45000</v>
      </c>
      <c r="F67" s="59">
        <v>1</v>
      </c>
      <c r="G67" s="58">
        <f t="shared" si="3"/>
        <v>45000</v>
      </c>
      <c r="H67" s="52" t="s">
        <v>69</v>
      </c>
      <c r="I67" s="52"/>
      <c r="J67" s="52"/>
      <c r="K67" s="52" t="s">
        <v>89</v>
      </c>
    </row>
    <row r="68" spans="1:11">
      <c r="A68" s="52">
        <f t="shared" si="1"/>
        <v>51</v>
      </c>
      <c r="B68" s="11" t="s">
        <v>266</v>
      </c>
      <c r="C68" s="65" t="s">
        <v>268</v>
      </c>
      <c r="D68" s="89"/>
      <c r="E68" s="58">
        <v>100000</v>
      </c>
      <c r="F68" s="59">
        <v>1</v>
      </c>
      <c r="G68" s="58">
        <f t="shared" si="3"/>
        <v>100000</v>
      </c>
      <c r="H68" s="52" t="s">
        <v>69</v>
      </c>
      <c r="I68" s="52"/>
      <c r="J68" s="52"/>
      <c r="K68" s="52" t="s">
        <v>89</v>
      </c>
    </row>
    <row r="69" spans="1:11" ht="72">
      <c r="A69" s="52">
        <f t="shared" si="1"/>
        <v>52</v>
      </c>
      <c r="B69" s="11" t="s">
        <v>266</v>
      </c>
      <c r="C69" s="67" t="s">
        <v>312</v>
      </c>
      <c r="D69" s="89"/>
      <c r="E69" s="58">
        <v>82000</v>
      </c>
      <c r="F69" s="59">
        <v>0.5</v>
      </c>
      <c r="G69" s="58">
        <f t="shared" si="3"/>
        <v>41000</v>
      </c>
      <c r="H69" s="52" t="s">
        <v>69</v>
      </c>
      <c r="I69" s="52"/>
      <c r="J69" s="52"/>
      <c r="K69" s="52" t="s">
        <v>89</v>
      </c>
    </row>
    <row r="70" spans="1:11">
      <c r="A70" s="52">
        <f t="shared" si="1"/>
        <v>53</v>
      </c>
      <c r="B70" s="11" t="s">
        <v>259</v>
      </c>
      <c r="C70" s="65" t="s">
        <v>269</v>
      </c>
      <c r="D70" s="89"/>
      <c r="E70" s="58">
        <v>139400</v>
      </c>
      <c r="F70" s="59">
        <v>1</v>
      </c>
      <c r="G70" s="58">
        <v>139400</v>
      </c>
      <c r="H70" s="52" t="s">
        <v>70</v>
      </c>
      <c r="I70" s="52"/>
      <c r="J70" s="52"/>
      <c r="K70" s="52" t="s">
        <v>89</v>
      </c>
    </row>
    <row r="71" spans="1:11" ht="72">
      <c r="A71" s="52">
        <f t="shared" si="1"/>
        <v>54</v>
      </c>
      <c r="B71" s="11" t="s">
        <v>236</v>
      </c>
      <c r="C71" s="67" t="s">
        <v>313</v>
      </c>
      <c r="D71" s="89"/>
      <c r="E71" s="58">
        <v>425000</v>
      </c>
      <c r="F71" s="59">
        <v>1</v>
      </c>
      <c r="G71" s="58">
        <v>425000</v>
      </c>
      <c r="H71" s="52" t="s">
        <v>70</v>
      </c>
      <c r="I71" s="52"/>
      <c r="J71" s="52"/>
      <c r="K71" s="52" t="s">
        <v>89</v>
      </c>
    </row>
    <row r="72" spans="1:11" ht="24" customHeight="1"/>
    <row r="73" spans="1:11" ht="24" customHeight="1"/>
  </sheetData>
  <conditionalFormatting sqref="C9">
    <cfRule type="cellIs" dxfId="11" priority="1" operator="equal">
      <formula>"N/A"</formula>
    </cfRule>
    <cfRule type="cellIs" dxfId="10" priority="2" operator="equal">
      <formula>"n/a"</formula>
    </cfRule>
    <cfRule type="cellIs" dxfId="9" priority="3" operator="equal">
      <formula>"i"</formula>
    </cfRule>
    <cfRule type="cellIs" dxfId="8" priority="4" operator="equal">
      <formula>"I"</formula>
    </cfRule>
    <cfRule type="cellIs" dxfId="7" priority="5" operator="equal">
      <formula>"c"</formula>
    </cfRule>
    <cfRule type="cellIs" dxfId="6" priority="6" operator="equal">
      <formula>"C"</formula>
    </cfRule>
  </conditionalFormatting>
  <pageMargins left="0.7" right="0.7" top="0.75" bottom="0.75" header="0.3" footer="0.3"/>
  <pageSetup paperSize="5" scale="80" orientation="landscape" r:id="rId1"/>
  <headerFooter>
    <oddFooter>&amp;R&amp;P/&amp;N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'[1]ตบช 2.2'!#REF!</xm:f>
          </x14:formula1>
          <xm:sqref>H17:H71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184"/>
  <sheetViews>
    <sheetView topLeftCell="A3" zoomScaleNormal="100" zoomScaleSheetLayoutView="80" workbookViewId="0">
      <selection activeCell="D11" sqref="D11"/>
    </sheetView>
  </sheetViews>
  <sheetFormatPr defaultColWidth="9" defaultRowHeight="24"/>
  <cols>
    <col min="1" max="1" width="6" style="9" customWidth="1"/>
    <col min="2" max="2" width="65.5703125" style="9" customWidth="1"/>
    <col min="3" max="3" width="32.28515625" style="4" customWidth="1"/>
    <col min="4" max="4" width="26.140625" style="4" customWidth="1"/>
    <col min="5" max="5" width="10" style="9" customWidth="1"/>
    <col min="6" max="6" width="13.28515625" style="4" customWidth="1"/>
    <col min="8" max="8" width="9.42578125" style="9" customWidth="1"/>
    <col min="9" max="16384" width="9" style="9"/>
  </cols>
  <sheetData>
    <row r="1" spans="1:9">
      <c r="A1" s="9" t="s">
        <v>29</v>
      </c>
    </row>
    <row r="2" spans="1:9">
      <c r="A2" s="9" t="s">
        <v>30</v>
      </c>
    </row>
    <row r="3" spans="1:9">
      <c r="A3" s="10" t="s">
        <v>52</v>
      </c>
      <c r="B3" s="10"/>
    </row>
    <row r="4" spans="1:9" ht="24" customHeight="1">
      <c r="A4" s="10" t="s">
        <v>31</v>
      </c>
      <c r="B4" s="10"/>
    </row>
    <row r="5" spans="1:9" ht="24" customHeight="1">
      <c r="A5" s="10" t="s">
        <v>57</v>
      </c>
      <c r="B5" s="10"/>
    </row>
    <row r="6" spans="1:9" ht="24" customHeight="1">
      <c r="A6" s="9" t="s">
        <v>58</v>
      </c>
    </row>
    <row r="7" spans="1:9" ht="24" customHeight="1">
      <c r="A7" s="10" t="s">
        <v>19</v>
      </c>
    </row>
    <row r="8" spans="1:9" ht="24" customHeight="1">
      <c r="A8" s="13" t="s">
        <v>23</v>
      </c>
      <c r="B8" s="13" t="s">
        <v>20</v>
      </c>
      <c r="C8" s="46" t="s">
        <v>61</v>
      </c>
      <c r="D8" s="13" t="s">
        <v>22</v>
      </c>
    </row>
    <row r="9" spans="1:9" ht="110.25" customHeight="1">
      <c r="A9" s="11"/>
      <c r="B9" s="12" t="s">
        <v>50</v>
      </c>
      <c r="C9" s="38" t="s">
        <v>9</v>
      </c>
      <c r="D9" s="52"/>
    </row>
    <row r="10" spans="1:9" ht="24" customHeight="1">
      <c r="A10" s="14"/>
      <c r="B10" s="15"/>
      <c r="C10" s="7"/>
      <c r="D10" s="7"/>
    </row>
    <row r="11" spans="1:9" ht="24" customHeight="1">
      <c r="B11" s="41" t="s">
        <v>40</v>
      </c>
      <c r="C11" s="70">
        <f>((C12/C13)/0.6)*5</f>
        <v>4.0740740740740744</v>
      </c>
    </row>
    <row r="12" spans="1:9" ht="24" customHeight="1">
      <c r="B12" s="41" t="s">
        <v>49</v>
      </c>
      <c r="C12" s="70">
        <f>SUM(I17,I23,I32,I34,I37)</f>
        <v>70.400000000000006</v>
      </c>
    </row>
    <row r="13" spans="1:9" ht="24" customHeight="1">
      <c r="B13" s="41" t="s">
        <v>48</v>
      </c>
      <c r="C13" s="71">
        <f>'ตบช 2.2'!C13</f>
        <v>144</v>
      </c>
    </row>
    <row r="14" spans="1:9" ht="24" customHeight="1"/>
    <row r="15" spans="1:9" ht="24" customHeight="1" thickBot="1"/>
    <row r="16" spans="1:9" ht="48.75" thickBot="1">
      <c r="A16" s="47" t="s">
        <v>75</v>
      </c>
      <c r="B16" s="48" t="s">
        <v>76</v>
      </c>
      <c r="C16" s="48" t="s">
        <v>77</v>
      </c>
      <c r="D16" s="48" t="s">
        <v>79</v>
      </c>
      <c r="E16" s="48" t="s">
        <v>78</v>
      </c>
      <c r="F16" s="136" t="s">
        <v>85</v>
      </c>
      <c r="G16" s="137" t="s">
        <v>366</v>
      </c>
      <c r="H16" s="137" t="s">
        <v>368</v>
      </c>
      <c r="I16" s="137" t="s">
        <v>367</v>
      </c>
    </row>
    <row r="17" spans="1:9">
      <c r="A17" s="93" t="s">
        <v>80</v>
      </c>
      <c r="B17" s="94"/>
      <c r="C17" s="94"/>
      <c r="D17" s="94"/>
      <c r="E17" s="94"/>
      <c r="F17" s="94"/>
      <c r="G17" s="138">
        <f>COUNTA(B18:B22)</f>
        <v>5</v>
      </c>
      <c r="H17" s="11">
        <v>0.2</v>
      </c>
      <c r="I17" s="11">
        <f>G17*H17</f>
        <v>1</v>
      </c>
    </row>
    <row r="18" spans="1:9">
      <c r="A18" s="52">
        <v>1</v>
      </c>
      <c r="B18" s="11" t="s">
        <v>166</v>
      </c>
      <c r="C18" s="65" t="s">
        <v>167</v>
      </c>
      <c r="D18" s="120">
        <v>42339</v>
      </c>
      <c r="E18" s="11"/>
      <c r="F18" s="52" t="s">
        <v>87</v>
      </c>
      <c r="G18" s="139"/>
      <c r="H18" s="140"/>
      <c r="I18" s="140"/>
    </row>
    <row r="19" spans="1:9" ht="120">
      <c r="A19" s="52">
        <v>2</v>
      </c>
      <c r="B19" s="83" t="s">
        <v>184</v>
      </c>
      <c r="C19" s="11" t="s">
        <v>185</v>
      </c>
      <c r="D19" s="83" t="s">
        <v>314</v>
      </c>
      <c r="E19" s="39"/>
      <c r="F19" s="52" t="s">
        <v>88</v>
      </c>
      <c r="G19" s="139"/>
      <c r="H19" s="140"/>
      <c r="I19" s="140"/>
    </row>
    <row r="20" spans="1:9" ht="168">
      <c r="A20" s="52">
        <v>3</v>
      </c>
      <c r="B20" s="11" t="s">
        <v>186</v>
      </c>
      <c r="C20" s="83" t="s">
        <v>315</v>
      </c>
      <c r="D20" s="72" t="s">
        <v>187</v>
      </c>
      <c r="E20" s="11"/>
      <c r="F20" s="52" t="s">
        <v>88</v>
      </c>
      <c r="G20" s="139"/>
      <c r="H20" s="140"/>
      <c r="I20" s="140"/>
    </row>
    <row r="21" spans="1:9" ht="72">
      <c r="A21" s="52">
        <v>4</v>
      </c>
      <c r="B21" s="91" t="s">
        <v>247</v>
      </c>
      <c r="C21" s="67" t="s">
        <v>248</v>
      </c>
      <c r="D21" s="72" t="s">
        <v>316</v>
      </c>
      <c r="E21" s="11"/>
      <c r="F21" s="52" t="s">
        <v>89</v>
      </c>
      <c r="G21" s="139"/>
      <c r="H21" s="140"/>
      <c r="I21" s="140"/>
    </row>
    <row r="22" spans="1:9">
      <c r="A22" s="112">
        <v>5</v>
      </c>
      <c r="B22" s="116" t="s">
        <v>249</v>
      </c>
      <c r="C22" s="117" t="s">
        <v>250</v>
      </c>
      <c r="D22" s="112" t="s">
        <v>251</v>
      </c>
      <c r="E22" s="114"/>
      <c r="F22" s="112" t="s">
        <v>89</v>
      </c>
      <c r="G22" s="139"/>
      <c r="H22" s="140"/>
      <c r="I22" s="140"/>
    </row>
    <row r="23" spans="1:9">
      <c r="A23" s="92" t="s">
        <v>81</v>
      </c>
      <c r="B23" s="49"/>
      <c r="C23" s="51"/>
      <c r="D23" s="51"/>
      <c r="E23" s="49"/>
      <c r="F23" s="51"/>
      <c r="G23" s="138">
        <f>COUNTA(B24:B31)</f>
        <v>8</v>
      </c>
      <c r="H23" s="11">
        <v>0.4</v>
      </c>
      <c r="I23" s="11">
        <f>G23*H23</f>
        <v>3.2</v>
      </c>
    </row>
    <row r="24" spans="1:9">
      <c r="A24" s="52">
        <v>1</v>
      </c>
      <c r="B24" s="11" t="s">
        <v>168</v>
      </c>
      <c r="C24" s="65" t="s">
        <v>169</v>
      </c>
      <c r="D24" s="120">
        <v>42278</v>
      </c>
      <c r="E24" s="11"/>
      <c r="F24" s="52" t="s">
        <v>87</v>
      </c>
      <c r="G24" s="139"/>
      <c r="H24" s="140"/>
      <c r="I24" s="140"/>
    </row>
    <row r="25" spans="1:9" ht="168">
      <c r="A25" s="52">
        <v>2</v>
      </c>
      <c r="B25" s="83" t="s">
        <v>355</v>
      </c>
      <c r="C25" s="65" t="s">
        <v>123</v>
      </c>
      <c r="D25" s="120">
        <v>42309</v>
      </c>
      <c r="E25" s="11"/>
      <c r="F25" s="52" t="s">
        <v>87</v>
      </c>
      <c r="G25" s="139"/>
      <c r="H25" s="140"/>
      <c r="I25" s="140"/>
    </row>
    <row r="26" spans="1:9" ht="72">
      <c r="A26" s="52">
        <v>3</v>
      </c>
      <c r="B26" s="73" t="s">
        <v>317</v>
      </c>
      <c r="C26" s="65" t="s">
        <v>120</v>
      </c>
      <c r="D26" s="120">
        <v>42248</v>
      </c>
      <c r="E26" s="11"/>
      <c r="F26" s="52" t="s">
        <v>87</v>
      </c>
      <c r="G26" s="139"/>
      <c r="H26" s="140"/>
      <c r="I26" s="140"/>
    </row>
    <row r="27" spans="1:9" ht="72">
      <c r="A27" s="52">
        <v>4</v>
      </c>
      <c r="B27" s="73" t="s">
        <v>318</v>
      </c>
      <c r="C27" s="65" t="s">
        <v>114</v>
      </c>
      <c r="D27" s="120">
        <v>42309</v>
      </c>
      <c r="E27" s="11"/>
      <c r="F27" s="52" t="s">
        <v>87</v>
      </c>
      <c r="G27" s="139"/>
      <c r="H27" s="140"/>
      <c r="I27" s="140"/>
    </row>
    <row r="28" spans="1:9">
      <c r="A28" s="52">
        <v>5</v>
      </c>
      <c r="B28" s="11" t="s">
        <v>170</v>
      </c>
      <c r="C28" s="65" t="s">
        <v>127</v>
      </c>
      <c r="D28" s="120">
        <v>42217</v>
      </c>
      <c r="E28" s="11"/>
      <c r="F28" s="52" t="s">
        <v>87</v>
      </c>
      <c r="G28" s="139"/>
      <c r="H28" s="140"/>
      <c r="I28" s="140"/>
    </row>
    <row r="29" spans="1:9" ht="144">
      <c r="A29" s="52">
        <v>6</v>
      </c>
      <c r="B29" s="67" t="s">
        <v>188</v>
      </c>
      <c r="C29" s="83" t="s">
        <v>319</v>
      </c>
      <c r="D29" s="72" t="s">
        <v>228</v>
      </c>
      <c r="E29" s="11"/>
      <c r="F29" s="52" t="s">
        <v>88</v>
      </c>
      <c r="G29" s="139"/>
      <c r="H29" s="140"/>
      <c r="I29" s="140"/>
    </row>
    <row r="30" spans="1:9" ht="48">
      <c r="A30" s="52">
        <v>7</v>
      </c>
      <c r="B30" s="11" t="s">
        <v>242</v>
      </c>
      <c r="C30" s="118" t="s">
        <v>243</v>
      </c>
      <c r="D30" s="72" t="s">
        <v>244</v>
      </c>
      <c r="E30" s="11"/>
      <c r="F30" s="52" t="s">
        <v>89</v>
      </c>
      <c r="G30" s="139"/>
      <c r="H30" s="140"/>
      <c r="I30" s="140"/>
    </row>
    <row r="31" spans="1:9" ht="72">
      <c r="A31" s="52">
        <v>8</v>
      </c>
      <c r="B31" s="83" t="s">
        <v>245</v>
      </c>
      <c r="C31" s="65" t="s">
        <v>238</v>
      </c>
      <c r="D31" s="89" t="s">
        <v>246</v>
      </c>
      <c r="E31" s="11"/>
      <c r="F31" s="52" t="s">
        <v>89</v>
      </c>
      <c r="G31" s="139"/>
      <c r="H31" s="140"/>
      <c r="I31" s="140"/>
    </row>
    <row r="32" spans="1:9">
      <c r="A32" s="92" t="s">
        <v>82</v>
      </c>
      <c r="B32" s="49"/>
      <c r="C32" s="51"/>
      <c r="D32" s="51"/>
      <c r="E32" s="49"/>
      <c r="F32" s="51"/>
      <c r="G32" s="138">
        <f>COUNTA(B33)</f>
        <v>1</v>
      </c>
      <c r="H32" s="11">
        <v>0.6</v>
      </c>
      <c r="I32" s="11">
        <f>G32*H32</f>
        <v>0.6</v>
      </c>
    </row>
    <row r="33" spans="1:9" ht="168">
      <c r="A33" s="52">
        <v>1</v>
      </c>
      <c r="B33" s="73" t="s">
        <v>321</v>
      </c>
      <c r="C33" s="11" t="s">
        <v>189</v>
      </c>
      <c r="D33" s="72" t="s">
        <v>320</v>
      </c>
      <c r="E33" s="73" t="s">
        <v>190</v>
      </c>
      <c r="F33" s="52" t="s">
        <v>88</v>
      </c>
      <c r="G33" s="139"/>
      <c r="H33" s="140"/>
      <c r="I33" s="140"/>
    </row>
    <row r="34" spans="1:9">
      <c r="A34" s="92" t="s">
        <v>83</v>
      </c>
      <c r="B34" s="49"/>
      <c r="C34" s="51"/>
      <c r="D34" s="51"/>
      <c r="E34" s="49"/>
      <c r="F34" s="51"/>
      <c r="G34">
        <f>COUNTA(B35:B36)</f>
        <v>2</v>
      </c>
      <c r="H34" s="9">
        <v>0.8</v>
      </c>
      <c r="I34" s="9">
        <f>G34*H34</f>
        <v>1.6</v>
      </c>
    </row>
    <row r="35" spans="1:9">
      <c r="A35" s="52">
        <v>1</v>
      </c>
      <c r="B35" s="11" t="s">
        <v>171</v>
      </c>
      <c r="C35" s="65" t="s">
        <v>172</v>
      </c>
      <c r="D35" s="69">
        <v>42339</v>
      </c>
      <c r="E35" s="11"/>
      <c r="F35" s="52" t="s">
        <v>87</v>
      </c>
      <c r="G35" s="139"/>
      <c r="H35" s="140"/>
      <c r="I35" s="140"/>
    </row>
    <row r="36" spans="1:9" ht="72">
      <c r="A36" s="52">
        <v>2</v>
      </c>
      <c r="B36" s="11" t="s">
        <v>227</v>
      </c>
      <c r="C36" s="67" t="s">
        <v>179</v>
      </c>
      <c r="D36" s="87" t="s">
        <v>102</v>
      </c>
      <c r="E36" s="11"/>
      <c r="F36" s="52" t="s">
        <v>99</v>
      </c>
      <c r="G36" s="139"/>
      <c r="H36" s="140"/>
      <c r="I36" s="140"/>
    </row>
    <row r="37" spans="1:9">
      <c r="A37" s="92" t="s">
        <v>84</v>
      </c>
      <c r="B37" s="49"/>
      <c r="C37" s="51"/>
      <c r="D37" s="51"/>
      <c r="E37" s="49"/>
      <c r="F37" s="51"/>
      <c r="G37" s="138">
        <f>COUNTA(B38:B101)</f>
        <v>64</v>
      </c>
      <c r="H37" s="11">
        <v>1</v>
      </c>
      <c r="I37" s="11">
        <f>G37*H37</f>
        <v>64</v>
      </c>
    </row>
    <row r="38" spans="1:9" ht="120">
      <c r="A38" s="52">
        <v>1</v>
      </c>
      <c r="B38" s="83" t="s">
        <v>322</v>
      </c>
      <c r="C38" s="65" t="s">
        <v>173</v>
      </c>
      <c r="D38" s="52" t="s">
        <v>93</v>
      </c>
      <c r="E38" s="11"/>
      <c r="F38" s="52" t="s">
        <v>87</v>
      </c>
      <c r="G38" s="139"/>
      <c r="H38" s="140"/>
      <c r="I38" s="140"/>
    </row>
    <row r="39" spans="1:9" ht="72">
      <c r="A39" s="52">
        <f>A38+1</f>
        <v>2</v>
      </c>
      <c r="B39" s="83" t="s">
        <v>323</v>
      </c>
      <c r="C39" s="65" t="s">
        <v>174</v>
      </c>
      <c r="D39" s="52" t="s">
        <v>94</v>
      </c>
      <c r="E39" s="11"/>
      <c r="F39" s="52" t="s">
        <v>87</v>
      </c>
      <c r="G39" s="139"/>
      <c r="H39" s="140"/>
      <c r="I39" s="140"/>
    </row>
    <row r="40" spans="1:9">
      <c r="A40" s="52">
        <f t="shared" ref="A40:A101" si="0">A39+1</f>
        <v>3</v>
      </c>
      <c r="B40" s="11" t="s">
        <v>175</v>
      </c>
      <c r="C40" s="65" t="s">
        <v>116</v>
      </c>
      <c r="D40" s="52" t="s">
        <v>95</v>
      </c>
      <c r="E40" s="11"/>
      <c r="F40" s="52" t="s">
        <v>87</v>
      </c>
      <c r="G40" s="139"/>
      <c r="H40" s="140"/>
      <c r="I40" s="140"/>
    </row>
    <row r="41" spans="1:9" ht="72">
      <c r="A41" s="52">
        <f t="shared" si="0"/>
        <v>4</v>
      </c>
      <c r="B41" s="83" t="s">
        <v>324</v>
      </c>
      <c r="C41" s="65" t="s">
        <v>176</v>
      </c>
      <c r="D41" s="52" t="s">
        <v>95</v>
      </c>
      <c r="E41" s="11"/>
      <c r="F41" s="52" t="s">
        <v>87</v>
      </c>
      <c r="G41" s="139"/>
      <c r="H41" s="140"/>
      <c r="I41" s="140"/>
    </row>
    <row r="42" spans="1:9" ht="72">
      <c r="A42" s="52">
        <f t="shared" si="0"/>
        <v>5</v>
      </c>
      <c r="B42" s="73" t="s">
        <v>325</v>
      </c>
      <c r="C42" s="65" t="s">
        <v>176</v>
      </c>
      <c r="D42" s="52" t="s">
        <v>102</v>
      </c>
      <c r="E42" s="11"/>
      <c r="F42" s="52" t="s">
        <v>87</v>
      </c>
      <c r="G42" s="139"/>
      <c r="H42" s="140"/>
      <c r="I42" s="140"/>
    </row>
    <row r="43" spans="1:9">
      <c r="A43" s="52">
        <f t="shared" si="0"/>
        <v>6</v>
      </c>
      <c r="B43" s="11" t="s">
        <v>177</v>
      </c>
      <c r="C43" s="65" t="s">
        <v>118</v>
      </c>
      <c r="D43" s="52" t="s">
        <v>109</v>
      </c>
      <c r="E43" s="11"/>
      <c r="F43" s="52" t="s">
        <v>87</v>
      </c>
      <c r="G43" s="139"/>
      <c r="H43" s="140"/>
      <c r="I43" s="140"/>
    </row>
    <row r="44" spans="1:9">
      <c r="A44" s="52">
        <f t="shared" si="0"/>
        <v>7</v>
      </c>
      <c r="B44" s="11" t="s">
        <v>178</v>
      </c>
      <c r="C44" s="65" t="s">
        <v>118</v>
      </c>
      <c r="D44" s="52">
        <v>2558</v>
      </c>
      <c r="E44" s="11"/>
      <c r="F44" s="52" t="s">
        <v>87</v>
      </c>
      <c r="G44" s="139"/>
      <c r="H44" s="140"/>
      <c r="I44" s="140"/>
    </row>
    <row r="45" spans="1:9">
      <c r="A45" s="52">
        <f t="shared" si="0"/>
        <v>8</v>
      </c>
      <c r="B45" s="11" t="s">
        <v>180</v>
      </c>
      <c r="C45" s="65" t="s">
        <v>181</v>
      </c>
      <c r="D45" s="52" t="s">
        <v>100</v>
      </c>
      <c r="E45" s="11"/>
      <c r="F45" s="52" t="s">
        <v>99</v>
      </c>
      <c r="G45" s="139"/>
      <c r="H45" s="140"/>
      <c r="I45" s="140"/>
    </row>
    <row r="46" spans="1:9" ht="72">
      <c r="A46" s="52">
        <f t="shared" si="0"/>
        <v>9</v>
      </c>
      <c r="B46" s="73" t="s">
        <v>326</v>
      </c>
      <c r="C46" s="65" t="s">
        <v>181</v>
      </c>
      <c r="D46" s="52" t="s">
        <v>98</v>
      </c>
      <c r="E46" s="11"/>
      <c r="F46" s="52" t="s">
        <v>99</v>
      </c>
      <c r="G46" s="139"/>
      <c r="H46" s="140"/>
      <c r="I46" s="140"/>
    </row>
    <row r="47" spans="1:9" ht="72">
      <c r="A47" s="52">
        <f t="shared" si="0"/>
        <v>10</v>
      </c>
      <c r="B47" s="73" t="s">
        <v>327</v>
      </c>
      <c r="C47" s="67" t="s">
        <v>182</v>
      </c>
      <c r="D47" s="52" t="s">
        <v>96</v>
      </c>
      <c r="E47" s="11"/>
      <c r="F47" s="52" t="s">
        <v>99</v>
      </c>
      <c r="G47" s="139"/>
      <c r="H47" s="140"/>
      <c r="I47" s="140"/>
    </row>
    <row r="48" spans="1:9" ht="72">
      <c r="A48" s="52">
        <f t="shared" si="0"/>
        <v>11</v>
      </c>
      <c r="B48" s="73" t="s">
        <v>328</v>
      </c>
      <c r="C48" s="67" t="s">
        <v>183</v>
      </c>
      <c r="D48" s="52" t="s">
        <v>96</v>
      </c>
      <c r="E48" s="11"/>
      <c r="F48" s="52" t="s">
        <v>99</v>
      </c>
      <c r="G48" s="139"/>
      <c r="H48" s="140"/>
      <c r="I48" s="140"/>
    </row>
    <row r="49" spans="1:9" ht="72">
      <c r="A49" s="52">
        <f t="shared" si="0"/>
        <v>12</v>
      </c>
      <c r="B49" s="73" t="s">
        <v>191</v>
      </c>
      <c r="C49" s="65" t="s">
        <v>192</v>
      </c>
      <c r="D49" s="52" t="s">
        <v>101</v>
      </c>
      <c r="E49" s="11"/>
      <c r="F49" s="52" t="s">
        <v>88</v>
      </c>
      <c r="G49" s="139"/>
      <c r="H49" s="140"/>
      <c r="I49" s="140"/>
    </row>
    <row r="50" spans="1:9" ht="72">
      <c r="A50" s="52">
        <f t="shared" si="0"/>
        <v>13</v>
      </c>
      <c r="B50" s="73" t="s">
        <v>193</v>
      </c>
      <c r="C50" s="65" t="s">
        <v>194</v>
      </c>
      <c r="D50" s="52" t="s">
        <v>98</v>
      </c>
      <c r="E50" s="11"/>
      <c r="F50" s="52" t="s">
        <v>88</v>
      </c>
      <c r="G50" s="139"/>
      <c r="H50" s="140"/>
      <c r="I50" s="140"/>
    </row>
    <row r="51" spans="1:9" ht="72">
      <c r="A51" s="52">
        <f t="shared" si="0"/>
        <v>14</v>
      </c>
      <c r="B51" s="73" t="s">
        <v>195</v>
      </c>
      <c r="C51" s="65" t="s">
        <v>194</v>
      </c>
      <c r="D51" s="52" t="s">
        <v>95</v>
      </c>
      <c r="E51" s="11"/>
      <c r="F51" s="52" t="s">
        <v>88</v>
      </c>
      <c r="G51" s="139"/>
      <c r="H51" s="140"/>
      <c r="I51" s="140"/>
    </row>
    <row r="52" spans="1:9" ht="96">
      <c r="A52" s="52">
        <f t="shared" si="0"/>
        <v>15</v>
      </c>
      <c r="B52" s="88" t="s">
        <v>196</v>
      </c>
      <c r="C52" s="64" t="s">
        <v>197</v>
      </c>
      <c r="D52" s="96" t="s">
        <v>351</v>
      </c>
      <c r="E52" s="54"/>
      <c r="F52" s="55" t="s">
        <v>88</v>
      </c>
      <c r="G52" s="139"/>
      <c r="H52" s="140"/>
      <c r="I52" s="140"/>
    </row>
    <row r="53" spans="1:9" ht="72">
      <c r="A53" s="52">
        <f t="shared" si="0"/>
        <v>16</v>
      </c>
      <c r="B53" s="73" t="s">
        <v>198</v>
      </c>
      <c r="C53" s="65" t="s">
        <v>199</v>
      </c>
      <c r="D53" s="52" t="s">
        <v>93</v>
      </c>
      <c r="E53" s="11"/>
      <c r="F53" s="52" t="s">
        <v>88</v>
      </c>
      <c r="G53" s="139"/>
      <c r="H53" s="140"/>
      <c r="I53" s="140"/>
    </row>
    <row r="54" spans="1:9" ht="72">
      <c r="A54" s="52">
        <f t="shared" si="0"/>
        <v>17</v>
      </c>
      <c r="B54" s="73" t="s">
        <v>200</v>
      </c>
      <c r="C54" s="65" t="s">
        <v>201</v>
      </c>
      <c r="D54" s="52" t="s">
        <v>103</v>
      </c>
      <c r="E54" s="11"/>
      <c r="F54" s="52" t="s">
        <v>88</v>
      </c>
      <c r="G54" s="139"/>
      <c r="H54" s="140"/>
      <c r="I54" s="140"/>
    </row>
    <row r="55" spans="1:9" ht="72">
      <c r="A55" s="52">
        <f t="shared" si="0"/>
        <v>18</v>
      </c>
      <c r="B55" s="73" t="s">
        <v>202</v>
      </c>
      <c r="C55" s="65" t="s">
        <v>203</v>
      </c>
      <c r="D55" s="52" t="s">
        <v>97</v>
      </c>
      <c r="E55" s="11"/>
      <c r="F55" s="52" t="s">
        <v>88</v>
      </c>
      <c r="G55" s="139"/>
      <c r="H55" s="140"/>
      <c r="I55" s="140"/>
    </row>
    <row r="56" spans="1:9" ht="72">
      <c r="A56" s="52">
        <f t="shared" si="0"/>
        <v>19</v>
      </c>
      <c r="B56" s="73" t="s">
        <v>204</v>
      </c>
      <c r="C56" s="65" t="s">
        <v>203</v>
      </c>
      <c r="D56" s="52" t="s">
        <v>104</v>
      </c>
      <c r="E56" s="11"/>
      <c r="F56" s="52" t="s">
        <v>88</v>
      </c>
      <c r="G56" s="139"/>
      <c r="H56" s="140"/>
      <c r="I56" s="140"/>
    </row>
    <row r="57" spans="1:9" ht="72">
      <c r="A57" s="52">
        <f t="shared" si="0"/>
        <v>20</v>
      </c>
      <c r="B57" s="73" t="s">
        <v>205</v>
      </c>
      <c r="C57" s="65" t="s">
        <v>133</v>
      </c>
      <c r="D57" s="52" t="s">
        <v>93</v>
      </c>
      <c r="E57" s="11"/>
      <c r="F57" s="52" t="s">
        <v>88</v>
      </c>
      <c r="G57" s="139"/>
      <c r="H57" s="140"/>
      <c r="I57" s="140"/>
    </row>
    <row r="58" spans="1:9" ht="120">
      <c r="A58" s="52">
        <f t="shared" si="0"/>
        <v>21</v>
      </c>
      <c r="B58" s="73" t="s">
        <v>354</v>
      </c>
      <c r="C58" s="65" t="s">
        <v>133</v>
      </c>
      <c r="D58" s="52" t="s">
        <v>93</v>
      </c>
      <c r="E58" s="11"/>
      <c r="F58" s="52" t="s">
        <v>88</v>
      </c>
      <c r="G58" s="139"/>
      <c r="H58" s="140"/>
      <c r="I58" s="140"/>
    </row>
    <row r="59" spans="1:9" ht="120">
      <c r="A59" s="52">
        <f t="shared" si="0"/>
        <v>22</v>
      </c>
      <c r="B59" s="73" t="s">
        <v>329</v>
      </c>
      <c r="C59" s="65" t="s">
        <v>133</v>
      </c>
      <c r="D59" s="52" t="s">
        <v>91</v>
      </c>
      <c r="E59" s="11"/>
      <c r="F59" s="52" t="s">
        <v>88</v>
      </c>
      <c r="G59" s="139"/>
      <c r="H59" s="140"/>
      <c r="I59" s="140"/>
    </row>
    <row r="60" spans="1:9" ht="72">
      <c r="A60" s="52">
        <f t="shared" si="0"/>
        <v>23</v>
      </c>
      <c r="B60" s="73" t="s">
        <v>330</v>
      </c>
      <c r="C60" s="65" t="s">
        <v>133</v>
      </c>
      <c r="D60" s="52" t="s">
        <v>91</v>
      </c>
      <c r="E60" s="11"/>
      <c r="F60" s="52" t="s">
        <v>88</v>
      </c>
      <c r="G60" s="139"/>
      <c r="H60" s="140"/>
      <c r="I60" s="140"/>
    </row>
    <row r="61" spans="1:9" ht="120">
      <c r="A61" s="52">
        <f t="shared" si="0"/>
        <v>24</v>
      </c>
      <c r="B61" s="73" t="s">
        <v>331</v>
      </c>
      <c r="C61" s="65" t="s">
        <v>133</v>
      </c>
      <c r="D61" s="52" t="s">
        <v>98</v>
      </c>
      <c r="E61" s="11"/>
      <c r="F61" s="52" t="s">
        <v>88</v>
      </c>
      <c r="G61" s="139"/>
      <c r="H61" s="140"/>
      <c r="I61" s="140"/>
    </row>
    <row r="62" spans="1:9" ht="120">
      <c r="A62" s="52">
        <f t="shared" si="0"/>
        <v>25</v>
      </c>
      <c r="B62" s="73" t="s">
        <v>332</v>
      </c>
      <c r="C62" s="65" t="s">
        <v>133</v>
      </c>
      <c r="D62" s="52" t="s">
        <v>96</v>
      </c>
      <c r="E62" s="11"/>
      <c r="F62" s="52" t="s">
        <v>88</v>
      </c>
      <c r="G62" s="139"/>
      <c r="H62" s="140"/>
      <c r="I62" s="140"/>
    </row>
    <row r="63" spans="1:9" ht="96">
      <c r="A63" s="52">
        <f t="shared" si="0"/>
        <v>26</v>
      </c>
      <c r="B63" s="73" t="s">
        <v>333</v>
      </c>
      <c r="C63" s="65" t="s">
        <v>133</v>
      </c>
      <c r="D63" s="52" t="s">
        <v>105</v>
      </c>
      <c r="E63" s="11"/>
      <c r="F63" s="52" t="s">
        <v>88</v>
      </c>
      <c r="G63" s="139"/>
      <c r="H63" s="140"/>
      <c r="I63" s="140"/>
    </row>
    <row r="64" spans="1:9" ht="96">
      <c r="A64" s="52">
        <f t="shared" si="0"/>
        <v>27</v>
      </c>
      <c r="B64" s="73" t="s">
        <v>206</v>
      </c>
      <c r="C64" s="65" t="s">
        <v>133</v>
      </c>
      <c r="D64" s="52" t="s">
        <v>97</v>
      </c>
      <c r="E64" s="11"/>
      <c r="F64" s="52" t="s">
        <v>88</v>
      </c>
      <c r="G64" s="139"/>
      <c r="H64" s="140"/>
      <c r="I64" s="140"/>
    </row>
    <row r="65" spans="1:9" ht="72">
      <c r="A65" s="52">
        <f t="shared" si="0"/>
        <v>28</v>
      </c>
      <c r="B65" s="73" t="s">
        <v>207</v>
      </c>
      <c r="C65" s="65" t="s">
        <v>133</v>
      </c>
      <c r="D65" s="52" t="s">
        <v>103</v>
      </c>
      <c r="E65" s="11"/>
      <c r="F65" s="52" t="s">
        <v>88</v>
      </c>
      <c r="G65" s="139"/>
      <c r="H65" s="140"/>
      <c r="I65" s="140"/>
    </row>
    <row r="66" spans="1:9" ht="72">
      <c r="A66" s="52">
        <f t="shared" si="0"/>
        <v>29</v>
      </c>
      <c r="B66" s="73" t="s">
        <v>208</v>
      </c>
      <c r="C66" s="65" t="s">
        <v>138</v>
      </c>
      <c r="D66" s="52" t="s">
        <v>94</v>
      </c>
      <c r="E66" s="11"/>
      <c r="F66" s="52" t="s">
        <v>88</v>
      </c>
      <c r="G66" s="139"/>
      <c r="H66" s="140"/>
      <c r="I66" s="140"/>
    </row>
    <row r="67" spans="1:9" ht="72">
      <c r="A67" s="52">
        <f t="shared" si="0"/>
        <v>30</v>
      </c>
      <c r="B67" s="73" t="s">
        <v>209</v>
      </c>
      <c r="C67" s="65" t="s">
        <v>138</v>
      </c>
      <c r="D67" s="52" t="s">
        <v>93</v>
      </c>
      <c r="E67" s="11"/>
      <c r="F67" s="52" t="s">
        <v>88</v>
      </c>
      <c r="G67" s="139"/>
      <c r="H67" s="140"/>
      <c r="I67" s="140"/>
    </row>
    <row r="68" spans="1:9">
      <c r="A68" s="52">
        <f t="shared" si="0"/>
        <v>31</v>
      </c>
      <c r="B68" s="11" t="s">
        <v>210</v>
      </c>
      <c r="C68" s="65" t="s">
        <v>138</v>
      </c>
      <c r="D68" s="52" t="s">
        <v>93</v>
      </c>
      <c r="E68" s="11"/>
      <c r="F68" s="52" t="s">
        <v>88</v>
      </c>
      <c r="G68" s="139"/>
      <c r="H68" s="140"/>
      <c r="I68" s="140"/>
    </row>
    <row r="69" spans="1:9" ht="48">
      <c r="A69" s="52">
        <f t="shared" si="0"/>
        <v>32</v>
      </c>
      <c r="B69" s="73" t="s">
        <v>211</v>
      </c>
      <c r="C69" s="65" t="s">
        <v>138</v>
      </c>
      <c r="D69" s="52" t="s">
        <v>106</v>
      </c>
      <c r="E69" s="11"/>
      <c r="F69" s="52" t="s">
        <v>88</v>
      </c>
      <c r="G69" s="139"/>
      <c r="H69" s="140"/>
      <c r="I69" s="140"/>
    </row>
    <row r="70" spans="1:9" ht="72">
      <c r="A70" s="52">
        <f t="shared" si="0"/>
        <v>33</v>
      </c>
      <c r="B70" s="73" t="s">
        <v>334</v>
      </c>
      <c r="C70" s="65" t="s">
        <v>138</v>
      </c>
      <c r="D70" s="52" t="s">
        <v>106</v>
      </c>
      <c r="E70" s="11"/>
      <c r="F70" s="52" t="s">
        <v>88</v>
      </c>
      <c r="G70" s="139"/>
      <c r="H70" s="140"/>
      <c r="I70" s="140"/>
    </row>
    <row r="71" spans="1:9" ht="72">
      <c r="A71" s="52">
        <f t="shared" si="0"/>
        <v>34</v>
      </c>
      <c r="B71" s="73" t="s">
        <v>212</v>
      </c>
      <c r="C71" s="65" t="s">
        <v>213</v>
      </c>
      <c r="D71" s="52" t="s">
        <v>107</v>
      </c>
      <c r="E71" s="11"/>
      <c r="F71" s="52" t="s">
        <v>88</v>
      </c>
      <c r="G71" s="139"/>
      <c r="H71" s="140"/>
      <c r="I71" s="140"/>
    </row>
    <row r="72" spans="1:9" ht="72">
      <c r="A72" s="52">
        <f t="shared" si="0"/>
        <v>35</v>
      </c>
      <c r="B72" s="73" t="s">
        <v>336</v>
      </c>
      <c r="C72" s="65" t="s">
        <v>213</v>
      </c>
      <c r="D72" s="120">
        <v>42186</v>
      </c>
      <c r="E72" s="11"/>
      <c r="F72" s="52" t="s">
        <v>88</v>
      </c>
      <c r="G72" s="139"/>
      <c r="H72" s="140"/>
      <c r="I72" s="140"/>
    </row>
    <row r="73" spans="1:9" ht="96">
      <c r="A73" s="52">
        <f t="shared" si="0"/>
        <v>36</v>
      </c>
      <c r="B73" s="83" t="s">
        <v>335</v>
      </c>
      <c r="C73" s="65" t="s">
        <v>138</v>
      </c>
      <c r="D73" s="120">
        <v>42186</v>
      </c>
      <c r="E73" s="11"/>
      <c r="F73" s="52" t="s">
        <v>88</v>
      </c>
      <c r="G73" s="139"/>
      <c r="H73" s="140"/>
      <c r="I73" s="140"/>
    </row>
    <row r="74" spans="1:9" ht="72">
      <c r="A74" s="52">
        <f t="shared" si="0"/>
        <v>37</v>
      </c>
      <c r="B74" s="83" t="s">
        <v>337</v>
      </c>
      <c r="C74" s="65" t="s">
        <v>138</v>
      </c>
      <c r="D74" s="120">
        <v>42278</v>
      </c>
      <c r="E74" s="11"/>
      <c r="F74" s="52" t="s">
        <v>88</v>
      </c>
      <c r="G74" s="139"/>
      <c r="H74" s="140"/>
      <c r="I74" s="140"/>
    </row>
    <row r="75" spans="1:9" ht="144">
      <c r="A75" s="52">
        <f t="shared" si="0"/>
        <v>38</v>
      </c>
      <c r="B75" s="67" t="s">
        <v>214</v>
      </c>
      <c r="C75" s="12" t="s">
        <v>345</v>
      </c>
      <c r="D75" s="72" t="s">
        <v>220</v>
      </c>
      <c r="E75" s="11"/>
      <c r="F75" s="52" t="s">
        <v>88</v>
      </c>
      <c r="G75" s="139"/>
      <c r="H75" s="140"/>
      <c r="I75" s="140"/>
    </row>
    <row r="76" spans="1:9" ht="72">
      <c r="A76" s="52">
        <f t="shared" si="0"/>
        <v>39</v>
      </c>
      <c r="B76" s="73" t="s">
        <v>215</v>
      </c>
      <c r="C76" s="65" t="s">
        <v>216</v>
      </c>
      <c r="D76" s="121" t="s">
        <v>350</v>
      </c>
      <c r="E76" s="11"/>
      <c r="F76" s="52" t="s">
        <v>88</v>
      </c>
      <c r="G76" s="139"/>
      <c r="H76" s="140"/>
      <c r="I76" s="140"/>
    </row>
    <row r="77" spans="1:9" ht="168">
      <c r="A77" s="112">
        <f t="shared" si="0"/>
        <v>40</v>
      </c>
      <c r="B77" s="115" t="s">
        <v>338</v>
      </c>
      <c r="C77" s="114" t="s">
        <v>132</v>
      </c>
      <c r="D77" s="112">
        <v>2015</v>
      </c>
      <c r="E77" s="114"/>
      <c r="F77" s="112" t="s">
        <v>88</v>
      </c>
      <c r="G77" s="139"/>
      <c r="H77" s="140"/>
      <c r="I77" s="140"/>
    </row>
    <row r="78" spans="1:9" ht="96">
      <c r="A78" s="112">
        <f t="shared" si="0"/>
        <v>41</v>
      </c>
      <c r="B78" s="113" t="s">
        <v>217</v>
      </c>
      <c r="C78" s="114" t="s">
        <v>132</v>
      </c>
      <c r="D78" s="112">
        <v>2015</v>
      </c>
      <c r="E78" s="114"/>
      <c r="F78" s="112" t="s">
        <v>88</v>
      </c>
      <c r="G78" s="139"/>
      <c r="H78" s="140"/>
      <c r="I78" s="140"/>
    </row>
    <row r="79" spans="1:9" ht="120">
      <c r="A79" s="112">
        <f t="shared" si="0"/>
        <v>42</v>
      </c>
      <c r="B79" s="115" t="s">
        <v>339</v>
      </c>
      <c r="C79" s="114" t="s">
        <v>132</v>
      </c>
      <c r="D79" s="112">
        <v>2015</v>
      </c>
      <c r="E79" s="114"/>
      <c r="F79" s="112" t="s">
        <v>88</v>
      </c>
      <c r="G79" s="139"/>
      <c r="H79" s="140"/>
      <c r="I79" s="140"/>
    </row>
    <row r="80" spans="1:9" ht="120">
      <c r="A80" s="112">
        <f t="shared" si="0"/>
        <v>43</v>
      </c>
      <c r="B80" s="113" t="s">
        <v>218</v>
      </c>
      <c r="C80" s="114" t="s">
        <v>132</v>
      </c>
      <c r="D80" s="112">
        <v>2015</v>
      </c>
      <c r="E80" s="114"/>
      <c r="F80" s="112" t="s">
        <v>88</v>
      </c>
      <c r="G80" s="139"/>
      <c r="H80" s="140"/>
      <c r="I80" s="140"/>
    </row>
    <row r="81" spans="1:9" ht="120">
      <c r="A81" s="52">
        <f t="shared" si="0"/>
        <v>44</v>
      </c>
      <c r="B81" s="67" t="s">
        <v>344</v>
      </c>
      <c r="C81" s="67" t="s">
        <v>219</v>
      </c>
      <c r="D81" s="67" t="s">
        <v>352</v>
      </c>
      <c r="E81" s="11"/>
      <c r="F81" s="52" t="s">
        <v>88</v>
      </c>
      <c r="G81" s="139"/>
      <c r="H81" s="140"/>
      <c r="I81" s="140"/>
    </row>
    <row r="82" spans="1:9" ht="48">
      <c r="A82" s="52">
        <f t="shared" si="0"/>
        <v>45</v>
      </c>
      <c r="B82" s="73" t="s">
        <v>340</v>
      </c>
      <c r="C82" s="65" t="s">
        <v>221</v>
      </c>
      <c r="D82" s="52" t="s">
        <v>108</v>
      </c>
      <c r="E82" s="11"/>
      <c r="F82" s="52" t="s">
        <v>86</v>
      </c>
      <c r="G82" s="139"/>
      <c r="H82" s="140"/>
      <c r="I82" s="140"/>
    </row>
    <row r="83" spans="1:9" ht="96">
      <c r="A83" s="52">
        <f t="shared" si="0"/>
        <v>46</v>
      </c>
      <c r="B83" s="73" t="s">
        <v>222</v>
      </c>
      <c r="C83" s="65" t="s">
        <v>221</v>
      </c>
      <c r="D83" s="52" t="s">
        <v>110</v>
      </c>
      <c r="E83" s="11"/>
      <c r="F83" s="52" t="s">
        <v>86</v>
      </c>
      <c r="G83" s="139"/>
      <c r="H83" s="140"/>
      <c r="I83" s="140"/>
    </row>
    <row r="84" spans="1:9" ht="72">
      <c r="A84" s="52">
        <f t="shared" si="0"/>
        <v>47</v>
      </c>
      <c r="B84" s="73" t="s">
        <v>342</v>
      </c>
      <c r="C84" s="65" t="s">
        <v>221</v>
      </c>
      <c r="D84" s="52" t="s">
        <v>109</v>
      </c>
      <c r="E84" s="11"/>
      <c r="F84" s="52" t="s">
        <v>86</v>
      </c>
      <c r="G84" s="139"/>
      <c r="H84" s="140"/>
      <c r="I84" s="140"/>
    </row>
    <row r="85" spans="1:9" ht="96">
      <c r="A85" s="52">
        <f t="shared" si="0"/>
        <v>48</v>
      </c>
      <c r="B85" s="73" t="s">
        <v>341</v>
      </c>
      <c r="C85" s="65" t="s">
        <v>221</v>
      </c>
      <c r="D85" s="52" t="s">
        <v>109</v>
      </c>
      <c r="E85" s="11"/>
      <c r="F85" s="52" t="s">
        <v>86</v>
      </c>
      <c r="G85" s="139"/>
      <c r="H85" s="140"/>
      <c r="I85" s="140"/>
    </row>
    <row r="86" spans="1:9" ht="72">
      <c r="A86" s="52">
        <f t="shared" si="0"/>
        <v>49</v>
      </c>
      <c r="B86" s="73" t="s">
        <v>343</v>
      </c>
      <c r="C86" s="65" t="s">
        <v>161</v>
      </c>
      <c r="D86" s="52" t="s">
        <v>108</v>
      </c>
      <c r="E86" s="11"/>
      <c r="F86" s="52" t="s">
        <v>86</v>
      </c>
      <c r="G86" s="139"/>
      <c r="H86" s="140"/>
      <c r="I86" s="140"/>
    </row>
    <row r="87" spans="1:9" ht="72">
      <c r="A87" s="52">
        <f t="shared" si="0"/>
        <v>50</v>
      </c>
      <c r="B87" s="73" t="s">
        <v>346</v>
      </c>
      <c r="C87" s="65" t="s">
        <v>223</v>
      </c>
      <c r="D87" s="52" t="s">
        <v>92</v>
      </c>
      <c r="E87" s="11"/>
      <c r="F87" s="52" t="s">
        <v>86</v>
      </c>
      <c r="G87" s="139"/>
      <c r="H87" s="140"/>
      <c r="I87" s="140"/>
    </row>
    <row r="88" spans="1:9" ht="72">
      <c r="A88" s="52">
        <f t="shared" si="0"/>
        <v>51</v>
      </c>
      <c r="B88" s="73" t="s">
        <v>347</v>
      </c>
      <c r="C88" s="65" t="s">
        <v>159</v>
      </c>
      <c r="D88" s="52" t="s">
        <v>106</v>
      </c>
      <c r="E88" s="11"/>
      <c r="F88" s="52" t="s">
        <v>86</v>
      </c>
      <c r="G88" s="139"/>
      <c r="H88" s="140"/>
      <c r="I88" s="140"/>
    </row>
    <row r="89" spans="1:9" ht="72">
      <c r="A89" s="52">
        <f>A88+1</f>
        <v>52</v>
      </c>
      <c r="B89" s="83" t="s">
        <v>224</v>
      </c>
      <c r="C89" s="65" t="s">
        <v>353</v>
      </c>
      <c r="D89" s="52" t="s">
        <v>98</v>
      </c>
      <c r="E89" s="11"/>
      <c r="F89" s="52" t="s">
        <v>86</v>
      </c>
      <c r="G89" s="139"/>
      <c r="H89" s="140"/>
      <c r="I89" s="140"/>
    </row>
    <row r="90" spans="1:9" ht="72">
      <c r="A90" s="52">
        <f t="shared" si="0"/>
        <v>53</v>
      </c>
      <c r="B90" s="73" t="s">
        <v>348</v>
      </c>
      <c r="C90" s="65" t="s">
        <v>155</v>
      </c>
      <c r="D90" s="52" t="s">
        <v>100</v>
      </c>
      <c r="E90" s="11"/>
      <c r="F90" s="52" t="s">
        <v>86</v>
      </c>
      <c r="G90" s="139"/>
      <c r="H90" s="140"/>
      <c r="I90" s="140"/>
    </row>
    <row r="91" spans="1:9">
      <c r="A91" s="52">
        <f t="shared" si="0"/>
        <v>54</v>
      </c>
      <c r="B91" s="11" t="s">
        <v>225</v>
      </c>
      <c r="C91" s="65" t="s">
        <v>226</v>
      </c>
      <c r="D91" s="52" t="s">
        <v>100</v>
      </c>
      <c r="E91" s="11"/>
      <c r="F91" s="52" t="s">
        <v>86</v>
      </c>
      <c r="G91" s="139"/>
      <c r="H91" s="140"/>
      <c r="I91" s="140"/>
    </row>
    <row r="92" spans="1:9" ht="72">
      <c r="A92" s="52">
        <f t="shared" si="0"/>
        <v>55</v>
      </c>
      <c r="B92" s="73" t="s">
        <v>349</v>
      </c>
      <c r="C92" s="65" t="s">
        <v>229</v>
      </c>
      <c r="D92" s="52" t="s">
        <v>91</v>
      </c>
      <c r="E92" s="11"/>
      <c r="F92" s="52" t="s">
        <v>89</v>
      </c>
      <c r="G92" s="139"/>
      <c r="H92" s="140"/>
      <c r="I92" s="140"/>
    </row>
    <row r="93" spans="1:9" ht="72">
      <c r="A93" s="52">
        <f t="shared" si="0"/>
        <v>56</v>
      </c>
      <c r="B93" s="73" t="s">
        <v>230</v>
      </c>
      <c r="C93" s="65" t="s">
        <v>229</v>
      </c>
      <c r="D93" s="52" t="s">
        <v>112</v>
      </c>
      <c r="E93" s="11"/>
      <c r="F93" s="52" t="s">
        <v>89</v>
      </c>
      <c r="G93" s="139"/>
      <c r="H93" s="140"/>
      <c r="I93" s="140"/>
    </row>
    <row r="94" spans="1:9">
      <c r="A94" s="52">
        <f t="shared" si="0"/>
        <v>57</v>
      </c>
      <c r="B94" s="11" t="s">
        <v>231</v>
      </c>
      <c r="C94" s="65" t="s">
        <v>232</v>
      </c>
      <c r="D94" s="52" t="s">
        <v>102</v>
      </c>
      <c r="E94" s="11"/>
      <c r="F94" s="52" t="s">
        <v>89</v>
      </c>
      <c r="G94" s="139"/>
      <c r="H94" s="140"/>
      <c r="I94" s="140"/>
    </row>
    <row r="95" spans="1:9">
      <c r="A95" s="52">
        <f t="shared" si="0"/>
        <v>58</v>
      </c>
      <c r="B95" s="11" t="s">
        <v>233</v>
      </c>
      <c r="C95" s="65" t="s">
        <v>232</v>
      </c>
      <c r="D95" s="52" t="s">
        <v>111</v>
      </c>
      <c r="E95" s="11"/>
      <c r="F95" s="52" t="s">
        <v>89</v>
      </c>
      <c r="G95" s="139"/>
      <c r="H95" s="140"/>
      <c r="I95" s="140"/>
    </row>
    <row r="96" spans="1:9">
      <c r="A96" s="52">
        <f t="shared" si="0"/>
        <v>59</v>
      </c>
      <c r="B96" s="11" t="s">
        <v>234</v>
      </c>
      <c r="C96" s="65" t="s">
        <v>232</v>
      </c>
      <c r="D96" s="52" t="s">
        <v>97</v>
      </c>
      <c r="E96" s="11"/>
      <c r="F96" s="52" t="s">
        <v>89</v>
      </c>
      <c r="G96" s="139"/>
      <c r="H96" s="140"/>
      <c r="I96" s="140"/>
    </row>
    <row r="97" spans="1:9" ht="96">
      <c r="A97" s="52">
        <f t="shared" si="0"/>
        <v>60</v>
      </c>
      <c r="B97" s="83" t="s">
        <v>235</v>
      </c>
      <c r="C97" s="65" t="s">
        <v>236</v>
      </c>
      <c r="D97" s="52" t="s">
        <v>113</v>
      </c>
      <c r="E97" s="11"/>
      <c r="F97" s="52" t="s">
        <v>89</v>
      </c>
      <c r="G97" s="139"/>
      <c r="H97" s="140"/>
      <c r="I97" s="140"/>
    </row>
    <row r="98" spans="1:9" ht="72">
      <c r="A98" s="52">
        <f t="shared" si="0"/>
        <v>61</v>
      </c>
      <c r="B98" s="73" t="s">
        <v>237</v>
      </c>
      <c r="C98" s="65" t="s">
        <v>238</v>
      </c>
      <c r="D98" s="89"/>
      <c r="E98" s="11"/>
      <c r="F98" s="52" t="s">
        <v>89</v>
      </c>
      <c r="G98" s="139"/>
      <c r="H98" s="140"/>
      <c r="I98" s="140"/>
    </row>
    <row r="99" spans="1:9" ht="72">
      <c r="A99" s="52">
        <f t="shared" si="0"/>
        <v>62</v>
      </c>
      <c r="B99" s="73" t="s">
        <v>239</v>
      </c>
      <c r="C99" s="65" t="s">
        <v>238</v>
      </c>
      <c r="D99" s="89"/>
      <c r="E99" s="11"/>
      <c r="F99" s="52" t="s">
        <v>89</v>
      </c>
      <c r="G99" s="139"/>
      <c r="H99" s="140"/>
      <c r="I99" s="140"/>
    </row>
    <row r="100" spans="1:9" ht="48">
      <c r="A100" s="52">
        <f t="shared" si="0"/>
        <v>63</v>
      </c>
      <c r="B100" s="73" t="s">
        <v>240</v>
      </c>
      <c r="C100" s="65" t="s">
        <v>229</v>
      </c>
      <c r="D100" s="89"/>
      <c r="E100" s="11"/>
      <c r="F100" s="52" t="s">
        <v>89</v>
      </c>
      <c r="G100" s="139"/>
      <c r="H100" s="140"/>
      <c r="I100" s="140"/>
    </row>
    <row r="101" spans="1:9">
      <c r="A101" s="52">
        <f t="shared" si="0"/>
        <v>64</v>
      </c>
      <c r="B101" s="11" t="s">
        <v>241</v>
      </c>
      <c r="C101" s="65" t="s">
        <v>229</v>
      </c>
      <c r="D101" s="89"/>
      <c r="E101" s="11"/>
      <c r="F101" s="52" t="s">
        <v>89</v>
      </c>
      <c r="G101" s="139"/>
      <c r="H101" s="140"/>
      <c r="I101" s="140"/>
    </row>
    <row r="102" spans="1:9" ht="24" customHeight="1"/>
    <row r="103" spans="1:9" ht="24" customHeight="1"/>
    <row r="104" spans="1:9" ht="24" customHeight="1"/>
    <row r="105" spans="1:9" ht="24" customHeight="1"/>
    <row r="106" spans="1:9" ht="24" customHeight="1"/>
    <row r="107" spans="1:9" ht="24" customHeight="1"/>
    <row r="108" spans="1:9" ht="24" customHeight="1"/>
    <row r="109" spans="1:9" ht="24" customHeight="1"/>
    <row r="110" spans="1:9" ht="24" customHeight="1"/>
    <row r="111" spans="1:9" ht="24" customHeight="1"/>
    <row r="112" spans="1:9"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sheetData>
  <conditionalFormatting sqref="C9">
    <cfRule type="cellIs" dxfId="5" priority="1" operator="equal">
      <formula>"N/A"</formula>
    </cfRule>
    <cfRule type="cellIs" dxfId="4" priority="2" operator="equal">
      <formula>"n/a"</formula>
    </cfRule>
    <cfRule type="cellIs" dxfId="3" priority="3" operator="equal">
      <formula>"i"</formula>
    </cfRule>
    <cfRule type="cellIs" dxfId="2" priority="4" operator="equal">
      <formula>"I"</formula>
    </cfRule>
    <cfRule type="cellIs" dxfId="1" priority="5" operator="equal">
      <formula>"c"</formula>
    </cfRule>
    <cfRule type="cellIs" dxfId="0" priority="6" operator="equal">
      <formula>"C"</formula>
    </cfRule>
  </conditionalFormatting>
  <pageMargins left="0.70866141732283472" right="0.70866141732283472" top="0.74803149606299213" bottom="0.74803149606299213" header="0.31496062992125984" footer="0.31496062992125984"/>
  <pageSetup paperSize="9" scale="80" orientation="landscape"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ผู้รับผิดชอบตัวบ่งชี้ ระดับ คณะ</vt:lpstr>
      <vt:lpstr>ตบช 2.1</vt:lpstr>
      <vt:lpstr>ตบช 2.2</vt:lpstr>
      <vt:lpstr>ตบช 2.3</vt:lpstr>
      <vt:lpstr>'ตบช 2.1'!Print_Area</vt:lpstr>
      <vt:lpstr>'ตบช 2.2'!Print_Area</vt:lpstr>
      <vt:lpstr>'ตบช 2.3'!Print_Area</vt:lpstr>
      <vt:lpstr>'ผู้รับผิดชอบตัวบ่งชี้ ระดับ คณะ'!Print_Area</vt:lpstr>
      <vt:lpstr>'ผู้รับผิดชอบตัวบ่งชี้ ระดับ คณะ'!Print_Titles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Kulchira</dc:creator>
  <cp:lastModifiedBy>waraporn</cp:lastModifiedBy>
  <cp:lastPrinted>2016-01-27T07:42:15Z</cp:lastPrinted>
  <dcterms:created xsi:type="dcterms:W3CDTF">2015-01-20T03:32:21Z</dcterms:created>
  <dcterms:modified xsi:type="dcterms:W3CDTF">2016-01-28T11:20:08Z</dcterms:modified>
</cp:coreProperties>
</file>